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Proposal" sheetId="2" r:id="rId5"/>
  </sheets>
  <definedNames/>
  <calcPr/>
  <extLst>
    <ext uri="GoogleSheetsCustomDataVersion2">
      <go:sheetsCustomData xmlns:go="http://customooxmlschemas.google.com/" r:id="rId6" roundtripDataChecksum="m9JRxsz6QtYuiIrV9OZpKZ0HtwxFITEEOTuxUyp/mmc="/>
    </ext>
  </extLst>
</workbook>
</file>

<file path=xl/sharedStrings.xml><?xml version="1.0" encoding="utf-8"?>
<sst xmlns="http://schemas.openxmlformats.org/spreadsheetml/2006/main" count="231" uniqueCount="160">
  <si>
    <t>SYSTEC101
11871 E 33rd Ave Suite B, Aurora CO 80010                                                                                                               
info@systec101.com 
303-537-7575</t>
  </si>
  <si>
    <t>BUDGET</t>
  </si>
  <si>
    <t>Structured Cabling Hardware and Labor</t>
  </si>
  <si>
    <t>Equipment and Labor:</t>
  </si>
  <si>
    <t>Part Number</t>
  </si>
  <si>
    <t>Horizontal Cabling</t>
  </si>
  <si>
    <t>Quantity</t>
  </si>
  <si>
    <t xml:space="preserve">Material Price </t>
  </si>
  <si>
    <t>Labor Cost</t>
  </si>
  <si>
    <t>Unit Price</t>
  </si>
  <si>
    <t>Ext.Price</t>
  </si>
  <si>
    <t>CMP-00423CS34-6U-06</t>
  </si>
  <si>
    <t xml:space="preserve">Category 6 U/UTP Cable, plenum, Blue jacket (per ft) </t>
  </si>
  <si>
    <t>IC1078F6WH</t>
  </si>
  <si>
    <t>CAT6 HD Jack Insert White</t>
  </si>
  <si>
    <t>IC107SB1-WH</t>
  </si>
  <si>
    <t>ICC 1-port surface mount box (White)</t>
  </si>
  <si>
    <t>IC107F02WH</t>
  </si>
  <si>
    <t xml:space="preserve">ICC 2-port faceplate (White)
</t>
  </si>
  <si>
    <t>IDF/MDF Build out</t>
  </si>
  <si>
    <t>SWE2139-18BLK</t>
  </si>
  <si>
    <t>Hinged Enclosure Open Cabinet 19U</t>
  </si>
  <si>
    <t>IC107BP482</t>
  </si>
  <si>
    <t xml:space="preserve">48 Port Unloaded 2RU Patch Panel HD </t>
  </si>
  <si>
    <t>ICCMSCMA42</t>
  </si>
  <si>
    <t>Horizontal Cable Manager Single-Sided 2U</t>
  </si>
  <si>
    <t>10250-712</t>
  </si>
  <si>
    <t>Chatsworth 12" W ladder rack</t>
  </si>
  <si>
    <t>12100-712</t>
  </si>
  <si>
    <t>Chatsworth 12" W Radius drop</t>
  </si>
  <si>
    <t>11421-712</t>
  </si>
  <si>
    <t>Chatsworth 12" W wall angle kit</t>
  </si>
  <si>
    <t>11302-701</t>
  </si>
  <si>
    <t>Chatsworth Junction splice kit</t>
  </si>
  <si>
    <t>10642-001</t>
  </si>
  <si>
    <t>Chatsworth End Cap</t>
  </si>
  <si>
    <t>Supporting Materials</t>
  </si>
  <si>
    <t>N/A</t>
  </si>
  <si>
    <t>Grounding Kit</t>
  </si>
  <si>
    <t>BCH32</t>
  </si>
  <si>
    <t>B-Line 2" dia J-hook</t>
  </si>
  <si>
    <t xml:space="preserve">BCH64 </t>
  </si>
  <si>
    <t>B-Line 4" dia J-hook</t>
  </si>
  <si>
    <t>SSP100</t>
  </si>
  <si>
    <t xml:space="preserve">Firestop putty </t>
  </si>
  <si>
    <t>SSP228</t>
  </si>
  <si>
    <t>STI Firestop tube</t>
  </si>
  <si>
    <t>FS400</t>
  </si>
  <si>
    <t>STI 4" fire stop sleeve kit</t>
  </si>
  <si>
    <t>CP606</t>
  </si>
  <si>
    <t>Hilti Firestop Acrylic Sealant</t>
  </si>
  <si>
    <t>1700-3</t>
  </si>
  <si>
    <t>3M Electric tapes</t>
  </si>
  <si>
    <t>3/4" Velcro (75ft)</t>
  </si>
  <si>
    <t>PLT3I-C</t>
  </si>
  <si>
    <t>Panduit Tie wraps (100/bag)</t>
  </si>
  <si>
    <t>Miscellaneous materials</t>
  </si>
  <si>
    <t>Labeling Kits</t>
  </si>
  <si>
    <t xml:space="preserve">Labor </t>
  </si>
  <si>
    <t>Labor for completing the stated Scope of Work</t>
  </si>
  <si>
    <t>Project Management</t>
  </si>
  <si>
    <t>Total  Equipment :</t>
  </si>
  <si>
    <t>Tax on Equipment:</t>
  </si>
  <si>
    <t>Total Labor:</t>
  </si>
  <si>
    <t>Grand Total :</t>
  </si>
  <si>
    <t xml:space="preserve">We are SYSTEC101      </t>
  </si>
  <si>
    <t>Date: 04/24/2024</t>
  </si>
  <si>
    <t>SYSTEC101 will be providing the following:</t>
  </si>
  <si>
    <t>Please note that based on client's request, SYSTEC101 will furnish and install a Structured cabling</t>
  </si>
  <si>
    <t xml:space="preserve">Site Address: 203 Perry St, Castle Rock, CO 80104 </t>
  </si>
  <si>
    <t>Scope of Work</t>
  </si>
  <si>
    <t>Structured Cabling :</t>
  </si>
  <si>
    <t>1.</t>
  </si>
  <si>
    <t>SYSTEC101 will Furnish and Install a total of (36) Cat 6 Cables with jacks and faceplates or surface mount boxes including hardware terminated at the nearest IDF/MDF as per plan.</t>
  </si>
  <si>
    <t>2.</t>
  </si>
  <si>
    <t>We will furnish and install a total of (12) Cat 6 cables to (6) dual data outlets including hardware terminated at the nearest IDF/MDF as per plan.</t>
  </si>
  <si>
    <t>3.</t>
  </si>
  <si>
    <t>We will furnish and install a total of (4) Cat 6 cables to (4) wall mounted access points including hardware terminated at the nearest IDF/MDF as per plan.</t>
  </si>
  <si>
    <t>4.</t>
  </si>
  <si>
    <t>We will furnish and install a total of (20) Cat 6 cables to (10) combination (data/voice) outlets including hardware terminated at the nearest IDF/MDF as per plan.</t>
  </si>
  <si>
    <t>5.</t>
  </si>
  <si>
    <t xml:space="preserve">We will furnish and Install a total of (4) 1 port surface mount boxes as per plan. </t>
  </si>
  <si>
    <t>6.</t>
  </si>
  <si>
    <t xml:space="preserve">We will furnish and Install a total of (16) 2 port faceplates as per plan. </t>
  </si>
  <si>
    <t>7.</t>
  </si>
  <si>
    <t>Empty modules on the faceplate will be covered using blanks.</t>
  </si>
  <si>
    <t>8.</t>
  </si>
  <si>
    <t>J-Hooks will be installed as required to support traversal of the cable bundle.</t>
  </si>
  <si>
    <t>9.</t>
  </si>
  <si>
    <t>All cabling will be secured using velcro, tie-wraps and other necessary supporting material.</t>
  </si>
  <si>
    <t>IDF/MDF Buildout:</t>
  </si>
  <si>
    <t>We will furnish and install (1) 19U hinged enclosure open cabinet.</t>
  </si>
  <si>
    <t>We will furnish and install (1) 48-port unloaded patch panel.</t>
  </si>
  <si>
    <t>We will furnish and install (1) ICC 2U horizontal wire manager.</t>
  </si>
  <si>
    <t>We will furnish and install (1) chatsworth 12" W ladder rack.</t>
  </si>
  <si>
    <t>We will furnish and install (1) chatsworth 12" w radius drop.</t>
  </si>
  <si>
    <t>We will furnish and install (3) chatsworth 12" w wall angle kits.</t>
  </si>
  <si>
    <t>We will furnish and install (1) chatsworth junction splice kit.</t>
  </si>
  <si>
    <t>We will furnish and install (3) chatsworth end caps.</t>
  </si>
  <si>
    <t>All patch panels will be provided with a strain relief bar.</t>
  </si>
  <si>
    <t>10.</t>
  </si>
  <si>
    <t>Grounding:</t>
  </si>
  <si>
    <t>All IT equipment and rack will be bonded with the grounding busbar provided in the MDF/IDF room. Grounding busbar and backbone cabling for the IT room will be provided by the electrical contractor or others.</t>
  </si>
  <si>
    <t>Common:</t>
  </si>
  <si>
    <t>SYSTEC101 will install, terminate, test and label (36) Cat 6 cables.</t>
  </si>
  <si>
    <t>All labeling will be machine printed.</t>
  </si>
  <si>
    <t>All the penetrations made for the installation of telecommunication cables will be firestopped.</t>
  </si>
  <si>
    <t>All terminations and testing will be done as per TIA/EIA/BICSI standards.</t>
  </si>
  <si>
    <t>We will provide providence school with closeouts (test results and as-builts) at the end of the project.</t>
  </si>
  <si>
    <t>Scope of work by others:</t>
  </si>
  <si>
    <t>All 110 VAC, conduit, coring, stub-ups, single device cover, junction boxes, and structural reinforcement.</t>
  </si>
  <si>
    <t>Adequate on-site storage will be provided.</t>
  </si>
  <si>
    <t>Furnishing and installation of fire rated plywood and telecom busbars in the MDF/IDFs.</t>
  </si>
  <si>
    <t>Furnishing and installation of network equipment (switches, SFPs, uplink patch cords and servers) and ISP link (firewall, routers and demarc extension).</t>
  </si>
  <si>
    <t>Furnishing and installation of HVAC and electrical systems in the MDF/IDF room.</t>
  </si>
  <si>
    <t>Furnishing and installation of grounding backbone in the MDF/IDF room.</t>
  </si>
  <si>
    <t>Qualifications:</t>
  </si>
  <si>
    <t xml:space="preserve">Due to extreme price fluctuations, we can only hold the material pricing for 90 days. Any material price hikes after 90 days will be borne by the client. </t>
  </si>
  <si>
    <t>All work is to be performed during regular working hours, unless otherwise noted. This proposal does not include prevailing wage rates.</t>
  </si>
  <si>
    <t>All work to be performed in an environment free from hazardous and/or regulated materials (e.g. asbestos).</t>
  </si>
  <si>
    <t>We will only install cables for WAP. The equipment should be provided by the customer/contractor.</t>
  </si>
  <si>
    <t>Patching and painting, except for repairs due to breakage, are not included.</t>
  </si>
  <si>
    <t>Replacement of permanently installed ceiling tile (if concealed spline) is not included.</t>
  </si>
  <si>
    <t>Removal of debris from premises (haulage) is not included.</t>
  </si>
  <si>
    <t>Fire stopping, unless otherwise noted, is not included.</t>
  </si>
  <si>
    <t>Hoisting charges are not included.</t>
  </si>
  <si>
    <t>If required, stub ups, conduit and coring are to be provided by customer.</t>
  </si>
  <si>
    <t>11.</t>
  </si>
  <si>
    <t>Pricing does not include any surface raceways, wiremold, power poles, UPS or any scope of work related to security, networking equipments.</t>
  </si>
  <si>
    <t>12.</t>
  </si>
  <si>
    <t>Unless otherwise noted herein, entire project to be performed in a continuous, uninterrupted manner.</t>
  </si>
  <si>
    <t>13.</t>
  </si>
  <si>
    <t>Where installation by SYSTEC101 is required under the terms of this contract, the apparatus and equipment covered by this contract shall be installed in a neat and workman like manner, wires shall be run in the most economical way.</t>
  </si>
  <si>
    <t>14.</t>
  </si>
  <si>
    <t>SYSTEC101 retains the right to make equivalent equipment substitutions based on availability and engineering considerations. Any substitutions will be subject to customer approval before substitution.</t>
  </si>
  <si>
    <t>15.</t>
  </si>
  <si>
    <t>SYSTEC101 must have proper access to all areas necessary to complete the project in a timely fashion.</t>
  </si>
  <si>
    <t>16.</t>
  </si>
  <si>
    <t>No demo, cutover, ISP cabling and backbone cabling is included in this proposal.</t>
  </si>
  <si>
    <t>17.</t>
  </si>
  <si>
    <t>Any additional labor or material required beyond the scope of this proposal will be done on a change order, signed by a customer representative.</t>
  </si>
  <si>
    <t>18.</t>
  </si>
  <si>
    <t>Pricing does not include any manlifts. It will be charged separately as needed.</t>
  </si>
  <si>
    <t>19.</t>
  </si>
  <si>
    <t>Pricing does not include any cable tray or its related products.</t>
  </si>
  <si>
    <t>20.</t>
  </si>
  <si>
    <t>Conduits should be made ready prior to cabling installation.</t>
  </si>
  <si>
    <t>21.</t>
  </si>
  <si>
    <t xml:space="preserve">Uplinking the entire network using active electronics by others. We will only provide empty network infrastructure, powering the network using network equipment and routers, and connecting them to ISP link is responsible by owner or ISP. </t>
  </si>
  <si>
    <t>22.</t>
  </si>
  <si>
    <t>Innerducts are provided by general  contractor or others.</t>
  </si>
  <si>
    <t>Warranty:</t>
  </si>
  <si>
    <t>SYSTEC101 warrants that it has satisfactorily performed the installation work comprising the Project and agrees to repair without additional cost to the Customer any malfunctions or defects of the Project arising from its installation services or its customization or modification of purchased equipment, if the Project involved such customization or modification. This warranty shall expire one year after the completion of the Project. SYSTEC101 is not responsible for and does not warrant the satisfactory performance of the equipment installed as part of the Project excepting for any customization and modification performed by SYSTEC101 and the Customer must look solely to any equipment manufacturer warranties in the event of equipment malfunctions or defects. If a malfunction or defect in the Project is determined to be equipment related, SYSTEC101 during its one year warrant period will reasonably assist Customer is obtaining any warranty coverage provided by equipment manufacturers.</t>
  </si>
  <si>
    <t>Manufacturer's warranty for 25-years will be provided.</t>
  </si>
  <si>
    <t>Structured Cabling Hardware and Labor:</t>
  </si>
  <si>
    <t>Material Price</t>
  </si>
  <si>
    <t>z</t>
  </si>
  <si>
    <t>Grand Total:</t>
  </si>
  <si>
    <t>Purchase Authorization</t>
  </si>
  <si>
    <t>Date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</si>
</sst>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409]* #,##0.00_ ;_-[$$-409]* \-#,##0.00\ ;_-[$$-409]* &quot;-&quot;??_ ;_-@_ "/>
    <numFmt numFmtId="165" formatCode="_(&quot;$&quot;* #,##0.00_);_(&quot;$&quot;* \(#,##0.00\);_(&quot;$&quot;* &quot;-&quot;??_);_(@_)"/>
  </numFmts>
  <fonts count="36">
    <font>
      <sz val="10.0"/>
      <color rgb="FF000000"/>
      <name val="Arial"/>
      <scheme val="minor"/>
    </font>
    <font>
      <sz val="20.0"/>
      <color rgb="FF134F5C"/>
      <name val="Passion One"/>
    </font>
    <font>
      <b/>
      <sz val="18.0"/>
      <color rgb="FF000000"/>
      <name val="Calibri"/>
    </font>
    <font>
      <b/>
      <sz val="15.0"/>
      <color rgb="FF6AA84F"/>
      <name val="Arial"/>
    </font>
    <font>
      <b/>
      <sz val="12.0"/>
      <color rgb="FF6AA84F"/>
      <name val="Arial"/>
    </font>
    <font>
      <sz val="12.0"/>
      <color theme="0"/>
      <name val="Arial"/>
    </font>
    <font>
      <sz val="12.0"/>
      <color rgb="FFFFFFFF"/>
      <name val="Arial"/>
    </font>
    <font>
      <sz val="14.0"/>
      <color theme="1"/>
      <name val="Arial"/>
    </font>
    <font>
      <sz val="12.0"/>
      <color rgb="FF000000"/>
      <name val="Arial"/>
    </font>
    <font>
      <sz val="12.0"/>
      <color theme="1"/>
      <name val="Arial"/>
    </font>
    <font>
      <color theme="1"/>
      <name val="Arial"/>
    </font>
    <font>
      <b/>
      <sz val="11.0"/>
      <color rgb="FFFFFFFF"/>
      <name val="Arial"/>
    </font>
    <font>
      <b/>
      <color rgb="FFFFFFFF"/>
      <name val="Arial"/>
    </font>
    <font>
      <b/>
      <sz val="14.0"/>
      <color rgb="FFFFFFFF"/>
      <name val="Arial"/>
    </font>
    <font>
      <sz val="14.0"/>
      <color rgb="FFFFFFFF"/>
      <name val="Arial"/>
    </font>
    <font>
      <b/>
      <sz val="18.0"/>
      <color theme="1"/>
      <name val="Arial"/>
    </font>
    <font>
      <b/>
      <sz val="14.0"/>
      <color rgb="FF000000"/>
      <name val="Arial"/>
    </font>
    <font>
      <sz val="14.0"/>
      <color rgb="FF000000"/>
      <name val="Arial"/>
    </font>
    <font>
      <b/>
      <sz val="16.0"/>
      <color rgb="FF000000"/>
      <name val="Arial"/>
    </font>
    <font>
      <sz val="16.0"/>
      <color rgb="FF000000"/>
      <name val="Arial"/>
    </font>
    <font>
      <b/>
      <sz val="17.0"/>
      <color rgb="FF000000"/>
      <name val="Arial"/>
    </font>
    <font>
      <sz val="16.0"/>
      <color theme="1"/>
      <name val="Arial"/>
    </font>
    <font>
      <b/>
      <sz val="16.0"/>
      <color theme="1"/>
      <name val="Arial"/>
    </font>
    <font>
      <b/>
      <sz val="18.0"/>
      <color rgb="FF000000"/>
      <name val="Arial"/>
    </font>
    <font>
      <b/>
      <sz val="15.0"/>
      <color rgb="FF000000"/>
      <name val="Arial"/>
    </font>
    <font>
      <sz val="18.0"/>
      <color theme="1"/>
      <name val="Arial"/>
    </font>
    <font>
      <sz val="15.0"/>
      <color rgb="FF000000"/>
      <name val="Arial"/>
    </font>
    <font>
      <sz val="16.0"/>
      <color rgb="FF000000"/>
      <name val="Calibri"/>
    </font>
    <font>
      <color theme="1"/>
      <name val="Arial"/>
      <scheme val="minor"/>
    </font>
    <font>
      <sz val="15.0"/>
      <color theme="1"/>
      <name val="Arial"/>
    </font>
    <font>
      <b/>
      <sz val="15.0"/>
      <color theme="1"/>
      <name val="Arial"/>
    </font>
    <font>
      <b/>
      <sz val="17.0"/>
      <color rgb="FFFFFFFF"/>
      <name val="Arial"/>
    </font>
    <font>
      <b/>
      <sz val="18.0"/>
      <color rgb="FFFFFFFF"/>
      <name val="Arial"/>
    </font>
    <font>
      <b/>
      <sz val="22.0"/>
      <color rgb="FFFFFFFF"/>
      <name val="Arial"/>
    </font>
    <font/>
    <font>
      <b/>
      <sz val="18.0"/>
      <color theme="1"/>
      <name val="Calibri"/>
    </font>
  </fonts>
  <fills count="4">
    <fill>
      <patternFill patternType="none"/>
    </fill>
    <fill>
      <patternFill patternType="lightGray"/>
    </fill>
    <fill>
      <patternFill patternType="solid">
        <fgColor rgb="FF6AA84F"/>
        <bgColor rgb="FF6AA84F"/>
      </patternFill>
    </fill>
    <fill>
      <patternFill patternType="solid">
        <fgColor rgb="FFFFFFFF"/>
        <bgColor rgb="FFFFFFFF"/>
      </patternFill>
    </fill>
  </fills>
  <borders count="8">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bottom style="thin">
        <color rgb="FF000000"/>
      </bottom>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0" fillId="0" fontId="2" numFmtId="0" xfId="0" applyAlignment="1" applyFont="1">
      <alignment horizontal="center" shrinkToFit="0" vertical="center" wrapText="1"/>
    </xf>
    <xf borderId="0" fillId="0" fontId="3" numFmtId="0" xfId="0" applyAlignment="1" applyFont="1">
      <alignment horizontal="left" shrinkToFit="0" vertical="center" wrapText="1"/>
    </xf>
    <xf borderId="0" fillId="0" fontId="4" numFmtId="0" xfId="0" applyAlignment="1" applyFont="1">
      <alignment horizontal="left" shrinkToFit="0" vertical="center" wrapText="1"/>
    </xf>
    <xf borderId="1" fillId="2" fontId="5" numFmtId="0" xfId="0" applyAlignment="1" applyBorder="1" applyFill="1" applyFont="1">
      <alignment horizontal="center" shrinkToFit="0" vertical="top" wrapText="1"/>
    </xf>
    <xf borderId="1" fillId="2" fontId="6" numFmtId="0" xfId="0" applyAlignment="1" applyBorder="1" applyFont="1">
      <alignment horizontal="center" shrinkToFit="0" vertical="top" wrapText="1"/>
    </xf>
    <xf borderId="2" fillId="2" fontId="5" numFmtId="0" xfId="0" applyAlignment="1" applyBorder="1" applyFont="1">
      <alignment horizontal="center" shrinkToFit="0" vertical="top" wrapText="1"/>
    </xf>
    <xf borderId="2" fillId="2" fontId="6" numFmtId="164" xfId="0" applyAlignment="1" applyBorder="1" applyFont="1" applyNumberFormat="1">
      <alignment horizontal="center" shrinkToFit="0" vertical="top" wrapText="1"/>
    </xf>
    <xf borderId="2" fillId="2" fontId="5" numFmtId="0" xfId="0" applyAlignment="1" applyBorder="1" applyFont="1">
      <alignment horizontal="center" vertical="top"/>
    </xf>
    <xf borderId="3" fillId="3" fontId="7" numFmtId="0" xfId="0" applyAlignment="1" applyBorder="1" applyFill="1" applyFont="1">
      <alignment shrinkToFit="0" vertical="top" wrapText="1"/>
    </xf>
    <xf borderId="4" fillId="0" fontId="7" numFmtId="0" xfId="0" applyAlignment="1" applyBorder="1" applyFont="1">
      <alignment readingOrder="0" shrinkToFit="0" vertical="top" wrapText="1"/>
    </xf>
    <xf borderId="4" fillId="0" fontId="8" numFmtId="0" xfId="0" applyAlignment="1" applyBorder="1" applyFont="1">
      <alignment readingOrder="0" shrinkToFit="0" vertical="top" wrapText="1"/>
    </xf>
    <xf borderId="3" fillId="0" fontId="7" numFmtId="164" xfId="0" applyAlignment="1" applyBorder="1" applyFont="1" applyNumberFormat="1">
      <alignment horizontal="right" shrinkToFit="0" vertical="top" wrapText="1"/>
    </xf>
    <xf borderId="4" fillId="0" fontId="7" numFmtId="164" xfId="0" applyAlignment="1" applyBorder="1" applyFont="1" applyNumberFormat="1">
      <alignment horizontal="right" shrinkToFit="0" vertical="top" wrapText="1"/>
    </xf>
    <xf borderId="4" fillId="0" fontId="7" numFmtId="164" xfId="0" applyAlignment="1" applyBorder="1" applyFont="1" applyNumberFormat="1">
      <alignment horizontal="right" vertical="top"/>
    </xf>
    <xf borderId="3" fillId="3" fontId="7" numFmtId="0" xfId="0" applyAlignment="1" applyBorder="1" applyFont="1">
      <alignment horizontal="left" readingOrder="0" shrinkToFit="0" vertical="top" wrapText="1"/>
    </xf>
    <xf borderId="3" fillId="0" fontId="7" numFmtId="164" xfId="0" applyAlignment="1" applyBorder="1" applyFont="1" applyNumberFormat="1">
      <alignment horizontal="right" readingOrder="0" shrinkToFit="0" vertical="top" wrapText="1"/>
    </xf>
    <xf borderId="4" fillId="0" fontId="7" numFmtId="0" xfId="0" applyAlignment="1" applyBorder="1" applyFont="1">
      <alignment shrinkToFit="0" vertical="top" wrapText="1"/>
    </xf>
    <xf borderId="3" fillId="2" fontId="6" numFmtId="0" xfId="0" applyAlignment="1" applyBorder="1" applyFont="1">
      <alignment horizontal="center" shrinkToFit="0" vertical="top" wrapText="1"/>
    </xf>
    <xf borderId="4" fillId="2" fontId="6" numFmtId="0" xfId="0" applyAlignment="1" applyBorder="1" applyFont="1">
      <alignment horizontal="center" shrinkToFit="0" vertical="top" wrapText="1"/>
    </xf>
    <xf borderId="4" fillId="2" fontId="6" numFmtId="164" xfId="0" applyAlignment="1" applyBorder="1" applyFont="1" applyNumberFormat="1">
      <alignment horizontal="center" shrinkToFit="0" vertical="top" wrapText="1"/>
    </xf>
    <xf borderId="4" fillId="2" fontId="6" numFmtId="164" xfId="0" applyAlignment="1" applyBorder="1" applyFont="1" applyNumberFormat="1">
      <alignment horizontal="center" vertical="top"/>
    </xf>
    <xf borderId="4" fillId="0" fontId="9" numFmtId="0" xfId="0" applyAlignment="1" applyBorder="1" applyFont="1">
      <alignment horizontal="right" shrinkToFit="0" vertical="top" wrapText="1"/>
    </xf>
    <xf borderId="4" fillId="0" fontId="9" numFmtId="164" xfId="0" applyAlignment="1" applyBorder="1" applyFont="1" applyNumberFormat="1">
      <alignment horizontal="right" shrinkToFit="0" vertical="top" wrapText="1"/>
    </xf>
    <xf borderId="4" fillId="0" fontId="9" numFmtId="164" xfId="0" applyAlignment="1" applyBorder="1" applyFont="1" applyNumberFormat="1">
      <alignment horizontal="right" vertical="top"/>
    </xf>
    <xf borderId="4" fillId="0" fontId="9" numFmtId="0" xfId="0" applyAlignment="1" applyBorder="1" applyFont="1">
      <alignment horizontal="right" readingOrder="0" shrinkToFit="0" vertical="top" wrapText="1"/>
    </xf>
    <xf borderId="5" fillId="0" fontId="7" numFmtId="0" xfId="0" applyAlignment="1" applyBorder="1" applyFont="1">
      <alignment shrinkToFit="0" vertical="top" wrapText="1"/>
    </xf>
    <xf borderId="5" fillId="0" fontId="9" numFmtId="0" xfId="0" applyAlignment="1" applyBorder="1" applyFont="1">
      <alignment horizontal="right" shrinkToFit="0" vertical="top" wrapText="1"/>
    </xf>
    <xf borderId="5" fillId="0" fontId="9" numFmtId="164" xfId="0" applyAlignment="1" applyBorder="1" applyFont="1" applyNumberFormat="1">
      <alignment horizontal="right" shrinkToFit="0" vertical="top" wrapText="1"/>
    </xf>
    <xf borderId="5" fillId="0" fontId="9" numFmtId="164" xfId="0" applyAlignment="1" applyBorder="1" applyFont="1" applyNumberFormat="1">
      <alignment horizontal="right" vertical="top"/>
    </xf>
    <xf borderId="4" fillId="3" fontId="7" numFmtId="0" xfId="0" applyAlignment="1" applyBorder="1" applyFont="1">
      <alignment shrinkToFit="0" vertical="top" wrapText="1"/>
    </xf>
    <xf borderId="4" fillId="3" fontId="7" numFmtId="0" xfId="0" applyAlignment="1" applyBorder="1" applyFont="1">
      <alignment horizontal="right" shrinkToFit="0" vertical="top" wrapText="1"/>
    </xf>
    <xf borderId="3" fillId="3" fontId="7" numFmtId="0" xfId="0" applyAlignment="1" applyBorder="1" applyFont="1">
      <alignment horizontal="left" shrinkToFit="0" vertical="top" wrapText="1"/>
    </xf>
    <xf borderId="6" fillId="0" fontId="9" numFmtId="0" xfId="0" applyAlignment="1" applyBorder="1" applyFont="1">
      <alignment shrinkToFit="0" vertical="top" wrapText="1"/>
    </xf>
    <xf borderId="5" fillId="3" fontId="10" numFmtId="0" xfId="0" applyAlignment="1" applyBorder="1" applyFont="1">
      <alignment readingOrder="0" vertical="top"/>
    </xf>
    <xf borderId="0" fillId="0" fontId="10" numFmtId="0" xfId="0" applyAlignment="1" applyFont="1">
      <alignment vertical="bottom"/>
    </xf>
    <xf borderId="0" fillId="0" fontId="10" numFmtId="165" xfId="0" applyAlignment="1" applyFont="1" applyNumberFormat="1">
      <alignment vertical="bottom"/>
    </xf>
    <xf borderId="0" fillId="0" fontId="10" numFmtId="164" xfId="0" applyAlignment="1" applyFont="1" applyNumberFormat="1">
      <alignment vertical="bottom"/>
    </xf>
    <xf borderId="0" fillId="0" fontId="10" numFmtId="164" xfId="0" applyAlignment="1" applyFont="1" applyNumberFormat="1">
      <alignment vertical="top"/>
    </xf>
    <xf borderId="0" fillId="2" fontId="11" numFmtId="0" xfId="0" applyAlignment="1" applyFont="1">
      <alignment vertical="bottom"/>
    </xf>
    <xf borderId="0" fillId="2" fontId="10" numFmtId="0" xfId="0" applyAlignment="1" applyFont="1">
      <alignment vertical="bottom"/>
    </xf>
    <xf borderId="0" fillId="2" fontId="10" numFmtId="164" xfId="0" applyAlignment="1" applyFont="1" applyNumberFormat="1">
      <alignment vertical="bottom"/>
    </xf>
    <xf borderId="0" fillId="2" fontId="12" numFmtId="164" xfId="0" applyAlignment="1" applyFont="1" applyNumberFormat="1">
      <alignment horizontal="right" vertical="bottom"/>
    </xf>
    <xf borderId="0" fillId="0" fontId="10" numFmtId="0" xfId="0" applyFont="1"/>
    <xf borderId="0" fillId="2" fontId="11" numFmtId="0" xfId="0" applyAlignment="1" applyFont="1">
      <alignment horizontal="left"/>
    </xf>
    <xf borderId="0" fillId="2" fontId="13" numFmtId="0" xfId="0" applyAlignment="1" applyFont="1">
      <alignment shrinkToFit="0" wrapText="1"/>
    </xf>
    <xf borderId="0" fillId="2" fontId="10" numFmtId="164" xfId="0" applyFont="1" applyNumberFormat="1"/>
    <xf borderId="0" fillId="2" fontId="11" numFmtId="10" xfId="0" applyAlignment="1" applyFont="1" applyNumberFormat="1">
      <alignment horizontal="right"/>
    </xf>
    <xf borderId="0" fillId="2" fontId="14" numFmtId="10" xfId="0" applyAlignment="1" applyFont="1" applyNumberFormat="1">
      <alignment horizontal="right"/>
    </xf>
    <xf borderId="0" fillId="0" fontId="10" numFmtId="0" xfId="0" applyAlignment="1" applyFont="1">
      <alignment vertical="center"/>
    </xf>
    <xf borderId="0" fillId="0" fontId="15" numFmtId="0" xfId="0" applyAlignment="1" applyFont="1">
      <alignment horizontal="center" shrinkToFit="0" vertical="center" wrapText="1"/>
    </xf>
    <xf borderId="0" fillId="3" fontId="16" numFmtId="0" xfId="0" applyAlignment="1" applyFont="1">
      <alignment horizontal="left"/>
    </xf>
    <xf borderId="0" fillId="0" fontId="17" numFmtId="0" xfId="0" applyFont="1"/>
    <xf borderId="0" fillId="3" fontId="18" numFmtId="0" xfId="0" applyAlignment="1" applyFont="1">
      <alignment horizontal="left" vertical="top"/>
    </xf>
    <xf borderId="0" fillId="0" fontId="19" numFmtId="0" xfId="0" applyAlignment="1" applyFont="1">
      <alignment vertical="top"/>
    </xf>
    <xf borderId="0" fillId="0" fontId="20" numFmtId="0" xfId="0" applyAlignment="1" applyFont="1">
      <alignment horizontal="right" readingOrder="0" vertical="top"/>
    </xf>
    <xf borderId="0" fillId="0" fontId="21" numFmtId="0" xfId="0" applyAlignment="1" applyFont="1">
      <alignment vertical="top"/>
    </xf>
    <xf borderId="0" fillId="0" fontId="22" numFmtId="0" xfId="0" applyAlignment="1" applyFont="1">
      <alignment shrinkToFit="0" vertical="top" wrapText="1"/>
    </xf>
    <xf borderId="0" fillId="3" fontId="18" numFmtId="0" xfId="0" applyAlignment="1" applyFont="1">
      <alignment horizontal="left" readingOrder="0" shrinkToFit="0" vertical="top" wrapText="1"/>
    </xf>
    <xf borderId="0" fillId="0" fontId="21" numFmtId="0" xfId="0" applyFont="1"/>
    <xf borderId="0" fillId="3" fontId="18" numFmtId="0" xfId="0" applyAlignment="1" applyFont="1">
      <alignment horizontal="left" shrinkToFit="0" vertical="top" wrapText="1"/>
    </xf>
    <xf borderId="0" fillId="0" fontId="18" numFmtId="0" xfId="0" applyAlignment="1" applyFont="1">
      <alignment horizontal="center" vertical="top"/>
    </xf>
    <xf borderId="0" fillId="3" fontId="16" numFmtId="0" xfId="0" applyAlignment="1" applyFont="1">
      <alignment horizontal="left" vertical="top"/>
    </xf>
    <xf borderId="0" fillId="0" fontId="23" numFmtId="0" xfId="0" applyAlignment="1" applyFont="1">
      <alignment horizontal="center" vertical="top"/>
    </xf>
    <xf borderId="0" fillId="0" fontId="10" numFmtId="0" xfId="0" applyAlignment="1" applyFont="1">
      <alignment vertical="top"/>
    </xf>
    <xf borderId="0" fillId="0" fontId="24" numFmtId="49" xfId="0" applyAlignment="1" applyFont="1" applyNumberFormat="1">
      <alignment horizontal="right" vertical="top"/>
    </xf>
    <xf borderId="0" fillId="0" fontId="18" numFmtId="0" xfId="0" applyAlignment="1" applyFont="1">
      <alignment horizontal="left" readingOrder="0" shrinkToFit="0" vertical="top" wrapText="1"/>
    </xf>
    <xf borderId="0" fillId="0" fontId="25" numFmtId="0" xfId="0" applyFont="1"/>
    <xf borderId="0" fillId="0" fontId="26" numFmtId="49" xfId="0" applyAlignment="1" applyFont="1" applyNumberFormat="1">
      <alignment horizontal="right" vertical="top"/>
    </xf>
    <xf borderId="0" fillId="0" fontId="26" numFmtId="0" xfId="0" applyAlignment="1" applyFont="1">
      <alignment horizontal="left" readingOrder="0" shrinkToFit="0" vertical="top" wrapText="1"/>
    </xf>
    <xf borderId="0" fillId="3" fontId="26" numFmtId="49" xfId="0" applyAlignment="1" applyFont="1" applyNumberFormat="1">
      <alignment horizontal="right" vertical="top"/>
    </xf>
    <xf borderId="0" fillId="3" fontId="26" numFmtId="0" xfId="0" applyAlignment="1" applyFont="1">
      <alignment horizontal="left" readingOrder="0" shrinkToFit="0" vertical="top" wrapText="1"/>
    </xf>
    <xf borderId="0" fillId="3" fontId="25" numFmtId="0" xfId="0" applyFont="1"/>
    <xf borderId="0" fillId="0" fontId="26" numFmtId="0" xfId="0" applyAlignment="1" applyFont="1">
      <alignment horizontal="left" shrinkToFit="0" vertical="top" wrapText="1"/>
    </xf>
    <xf borderId="0" fillId="0" fontId="19" numFmtId="49" xfId="0" applyAlignment="1" applyFont="1" applyNumberFormat="1">
      <alignment horizontal="right" vertical="top"/>
    </xf>
    <xf borderId="0" fillId="3" fontId="19" numFmtId="49" xfId="0" applyAlignment="1" applyFont="1" applyNumberFormat="1">
      <alignment horizontal="right" vertical="top"/>
    </xf>
    <xf borderId="0" fillId="3" fontId="27" numFmtId="49" xfId="0" applyAlignment="1" applyFont="1" applyNumberFormat="1">
      <alignment horizontal="right" vertical="top"/>
    </xf>
    <xf borderId="0" fillId="0" fontId="22" numFmtId="0" xfId="0" applyAlignment="1" applyFont="1">
      <alignment readingOrder="0" shrinkToFit="0" vertical="top" wrapText="1"/>
    </xf>
    <xf borderId="0" fillId="0" fontId="28" numFmtId="0" xfId="0" applyAlignment="1" applyFont="1">
      <alignment vertical="top"/>
    </xf>
    <xf borderId="0" fillId="0" fontId="22" numFmtId="0" xfId="0" applyAlignment="1" applyFont="1">
      <alignment vertical="top"/>
    </xf>
    <xf borderId="0" fillId="0" fontId="21" numFmtId="49" xfId="0" applyAlignment="1" applyFont="1" applyNumberFormat="1">
      <alignment horizontal="right" vertical="top"/>
    </xf>
    <xf borderId="0" fillId="0" fontId="15" numFmtId="0" xfId="0" applyAlignment="1" applyFont="1">
      <alignment vertical="top"/>
    </xf>
    <xf borderId="0" fillId="0" fontId="10" numFmtId="49" xfId="0" applyAlignment="1" applyFont="1" applyNumberFormat="1">
      <alignment vertical="top"/>
    </xf>
    <xf borderId="0" fillId="0" fontId="29" numFmtId="0" xfId="0" applyAlignment="1" applyFont="1">
      <alignment shrinkToFit="0" vertical="top" wrapText="1"/>
    </xf>
    <xf borderId="0" fillId="0" fontId="29" numFmtId="0" xfId="0" applyAlignment="1" applyFont="1">
      <alignment readingOrder="0" shrinkToFit="0" vertical="top" wrapText="1"/>
    </xf>
    <xf quotePrefix="1" borderId="0" fillId="0" fontId="26" numFmtId="49" xfId="0" applyAlignment="1" applyFont="1" applyNumberFormat="1">
      <alignment horizontal="right" vertical="top"/>
    </xf>
    <xf borderId="0" fillId="0" fontId="30" numFmtId="0" xfId="0" applyAlignment="1" applyFont="1">
      <alignment shrinkToFit="0" vertical="top" wrapText="1"/>
    </xf>
    <xf borderId="0" fillId="0" fontId="30" numFmtId="0" xfId="0" applyAlignment="1" applyFont="1">
      <alignment readingOrder="0" shrinkToFit="0" vertical="top" wrapText="1"/>
    </xf>
    <xf borderId="0" fillId="0" fontId="26" numFmtId="49" xfId="0" applyAlignment="1" applyFont="1" applyNumberFormat="1">
      <alignment horizontal="right" readingOrder="0" vertical="top"/>
    </xf>
    <xf borderId="0" fillId="0" fontId="21" numFmtId="0" xfId="0" applyAlignment="1" applyFont="1">
      <alignment shrinkToFit="0" vertical="top" wrapText="1"/>
    </xf>
    <xf borderId="0" fillId="0" fontId="15" numFmtId="0" xfId="0" applyAlignment="1" applyFont="1">
      <alignment readingOrder="0" vertical="top"/>
    </xf>
    <xf borderId="0" fillId="3" fontId="31" numFmtId="0" xfId="0" applyAlignment="1" applyFont="1">
      <alignment horizontal="center" readingOrder="0" shrinkToFit="0" vertical="top" wrapText="1"/>
    </xf>
    <xf borderId="3" fillId="2" fontId="31" numFmtId="0" xfId="0" applyAlignment="1" applyBorder="1" applyFont="1">
      <alignment horizontal="center" readingOrder="0" shrinkToFit="0" vertical="top" wrapText="1"/>
    </xf>
    <xf borderId="3" fillId="0" fontId="25" numFmtId="0" xfId="0" applyAlignment="1" applyBorder="1" applyFont="1">
      <alignment vertical="top"/>
    </xf>
    <xf borderId="3" fillId="0" fontId="25" numFmtId="164" xfId="0" applyAlignment="1" applyBorder="1" applyFont="1" applyNumberFormat="1">
      <alignment vertical="top"/>
    </xf>
    <xf borderId="3" fillId="2" fontId="31" numFmtId="164" xfId="0" applyAlignment="1" applyBorder="1" applyFont="1" applyNumberFormat="1">
      <alignment horizontal="center" readingOrder="0" shrinkToFit="0" vertical="top" wrapText="1"/>
    </xf>
    <xf borderId="3" fillId="0" fontId="25" numFmtId="0" xfId="0" applyAlignment="1" applyBorder="1" applyFont="1">
      <alignment readingOrder="0" vertical="top"/>
    </xf>
    <xf borderId="3" fillId="0" fontId="25" numFmtId="0" xfId="0" applyAlignment="1" applyBorder="1" applyFont="1">
      <alignment horizontal="left" vertical="top"/>
    </xf>
    <xf borderId="0" fillId="0" fontId="30" numFmtId="0" xfId="0" applyFont="1"/>
    <xf borderId="0" fillId="0" fontId="25" numFmtId="0" xfId="0" applyAlignment="1" applyFont="1">
      <alignment vertical="top"/>
    </xf>
    <xf borderId="0" fillId="0" fontId="25" numFmtId="164" xfId="0" applyAlignment="1" applyFont="1" applyNumberFormat="1">
      <alignment vertical="top"/>
    </xf>
    <xf borderId="0" fillId="2" fontId="32" numFmtId="0" xfId="0" applyAlignment="1" applyFont="1">
      <alignment vertical="top"/>
    </xf>
    <xf borderId="0" fillId="2" fontId="10" numFmtId="0" xfId="0" applyAlignment="1" applyFont="1">
      <alignment vertical="top"/>
    </xf>
    <xf borderId="0" fillId="2" fontId="32" numFmtId="164" xfId="0" applyAlignment="1" applyFont="1" applyNumberFormat="1">
      <alignment vertical="top"/>
    </xf>
    <xf borderId="0" fillId="2" fontId="32" numFmtId="10" xfId="0" applyAlignment="1" applyFont="1" applyNumberFormat="1">
      <alignment horizontal="center" readingOrder="0" vertical="top"/>
    </xf>
    <xf borderId="0" fillId="3" fontId="33" numFmtId="0" xfId="0" applyAlignment="1" applyFont="1">
      <alignment vertical="top"/>
    </xf>
    <xf borderId="0" fillId="2" fontId="33" numFmtId="0" xfId="0" applyAlignment="1" applyFont="1">
      <alignment horizontal="left" readingOrder="0" vertical="top"/>
    </xf>
    <xf borderId="0" fillId="2" fontId="33" numFmtId="164" xfId="0" applyAlignment="1" applyFont="1" applyNumberFormat="1">
      <alignment vertical="top"/>
    </xf>
    <xf borderId="7" fillId="0" fontId="10" numFmtId="0" xfId="0" applyAlignment="1" applyBorder="1" applyFont="1">
      <alignment vertical="top"/>
    </xf>
    <xf borderId="7" fillId="0" fontId="34" numFmtId="0" xfId="0" applyBorder="1" applyFont="1"/>
    <xf borderId="0" fillId="0" fontId="35" numFmtId="0" xfId="0" applyAlignment="1" applyFont="1">
      <alignment horizontal="right" vertical="top"/>
    </xf>
    <xf borderId="7" fillId="0" fontId="10" numFmtId="164" xfId="0" applyAlignment="1" applyBorder="1" applyFont="1" applyNumberFormat="1">
      <alignment vertical="top"/>
    </xf>
    <xf borderId="0" fillId="0" fontId="35" numFmtId="164" xfId="0" applyAlignment="1" applyFont="1" applyNumberFormat="1">
      <alignment horizontal="right" vertical="top"/>
    </xf>
    <xf borderId="0" fillId="0" fontId="29" numFmtId="0" xfId="0" applyAlignment="1" applyFont="1">
      <alignment vertical="top"/>
    </xf>
    <xf borderId="0" fillId="0" fontId="29" numFmtId="0" xfId="0" applyAlignment="1" applyFont="1">
      <alignment vertical="center"/>
    </xf>
    <xf borderId="0" fillId="0" fontId="29" numFmtId="164" xfId="0" applyAlignment="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0</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0</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0</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3</xdr:col>
      <xdr:colOff>1409700</xdr:colOff>
      <xdr:row>0</xdr:row>
      <xdr:rowOff>247650</xdr:rowOff>
    </xdr:from>
    <xdr:ext cx="3429000" cy="7620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0</xdr:col>
      <xdr:colOff>-142875</xdr:colOff>
      <xdr:row>1</xdr:row>
      <xdr:rowOff>-142875</xdr:rowOff>
    </xdr:from>
    <xdr:ext cx="323850" cy="609600"/>
    <xdr:sp>
      <xdr:nvSpPr>
        <xdr:cNvPr id="3" name="Shape 3"/>
        <xdr:cNvSpPr/>
      </xdr:nvSpPr>
      <xdr:spPr>
        <a:xfrm>
          <a:off x="5193600" y="3484725"/>
          <a:ext cx="304800" cy="590550"/>
        </a:xfrm>
        <a:custGeom>
          <a:rect b="b" l="l" r="r" t="t"/>
          <a:pathLst>
            <a:path extrusionOk="0" h="328295" w="120000">
              <a:moveTo>
                <a:pt x="0" y="0"/>
              </a:moveTo>
              <a:lnTo>
                <a:pt x="0" y="328167"/>
              </a:lnTo>
            </a:path>
          </a:pathLst>
        </a:custGeom>
        <a:noFill/>
        <a:ln cap="flat" cmpd="sng" w="19300">
          <a:solidFill>
            <a:srgbClr val="F2F2F2"/>
          </a:solidFill>
          <a:prstDash val="solid"/>
          <a:round/>
          <a:headEnd len="sm" w="sm" type="none"/>
          <a:tailEnd len="sm" w="sm" type="none"/>
        </a:ln>
      </xdr:spPr>
    </xdr:sp>
    <xdr:clientData fLocksWithSheet="0"/>
  </xdr:oneCellAnchor>
  <xdr:oneCellAnchor>
    <xdr:from>
      <xdr:col>5</xdr:col>
      <xdr:colOff>219075</xdr:colOff>
      <xdr:row>0</xdr:row>
      <xdr:rowOff>257175</xdr:rowOff>
    </xdr:from>
    <xdr:ext cx="3429000" cy="7620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5B3D7"/>
    <pageSetUpPr fitToPage="1"/>
  </sheetPr>
  <sheetViews>
    <sheetView workbookViewId="0"/>
  </sheetViews>
  <sheetFormatPr customHeight="1" defaultColWidth="12.63" defaultRowHeight="15.0"/>
  <cols>
    <col customWidth="1" min="1" max="1" width="33.13"/>
    <col customWidth="1" min="2" max="2" width="65.75"/>
    <col customWidth="1" min="3" max="3" width="17.13"/>
    <col customWidth="1" min="4" max="4" width="19.13"/>
    <col customWidth="1" min="5" max="5" width="15.13"/>
    <col customWidth="1" min="6" max="6" width="17.0"/>
    <col customWidth="1" min="7" max="7" width="16.63"/>
  </cols>
  <sheetData>
    <row r="1" ht="99.75" customHeight="1">
      <c r="A1" s="1" t="s">
        <v>0</v>
      </c>
    </row>
    <row r="2" ht="33.0" customHeight="1">
      <c r="A2" s="2" t="s">
        <v>1</v>
      </c>
    </row>
    <row r="3" ht="25.5" customHeight="1">
      <c r="A3" s="3" t="s">
        <v>2</v>
      </c>
      <c r="C3" s="4"/>
      <c r="D3" s="4"/>
      <c r="E3" s="4"/>
      <c r="F3" s="4"/>
      <c r="G3" s="4"/>
    </row>
    <row r="4" ht="25.5" customHeight="1">
      <c r="A4" s="4" t="s">
        <v>3</v>
      </c>
    </row>
    <row r="5" ht="18.75" customHeight="1">
      <c r="A5" s="5" t="s">
        <v>4</v>
      </c>
      <c r="B5" s="6" t="s">
        <v>5</v>
      </c>
      <c r="C5" s="7" t="s">
        <v>6</v>
      </c>
      <c r="D5" s="8" t="s">
        <v>7</v>
      </c>
      <c r="E5" s="7" t="s">
        <v>8</v>
      </c>
      <c r="F5" s="7" t="s">
        <v>9</v>
      </c>
      <c r="G5" s="9" t="s">
        <v>10</v>
      </c>
    </row>
    <row r="6" ht="16.5" customHeight="1">
      <c r="A6" s="10" t="s">
        <v>11</v>
      </c>
      <c r="B6" s="11" t="s">
        <v>12</v>
      </c>
      <c r="C6" s="12">
        <v>6300.0</v>
      </c>
      <c r="D6" s="13">
        <v>0.27</v>
      </c>
      <c r="E6" s="14">
        <v>0.0</v>
      </c>
      <c r="F6" s="14">
        <f t="shared" ref="F6:F9" si="1">SUM(D6+E6)</f>
        <v>0.27</v>
      </c>
      <c r="G6" s="15">
        <f t="shared" ref="G6:G9" si="2">PRODUCT(C6,F6)</f>
        <v>1701</v>
      </c>
    </row>
    <row r="7" ht="16.5" customHeight="1">
      <c r="A7" s="16" t="s">
        <v>13</v>
      </c>
      <c r="B7" s="11" t="s">
        <v>14</v>
      </c>
      <c r="C7" s="12">
        <v>72.0</v>
      </c>
      <c r="D7" s="17">
        <v>4.5</v>
      </c>
      <c r="E7" s="14">
        <v>0.0</v>
      </c>
      <c r="F7" s="14">
        <f t="shared" si="1"/>
        <v>4.5</v>
      </c>
      <c r="G7" s="15">
        <f t="shared" si="2"/>
        <v>324</v>
      </c>
    </row>
    <row r="8" ht="16.5" customHeight="1">
      <c r="A8" s="16" t="s">
        <v>15</v>
      </c>
      <c r="B8" s="11" t="s">
        <v>16</v>
      </c>
      <c r="C8" s="12">
        <v>4.0</v>
      </c>
      <c r="D8" s="17">
        <v>2.0</v>
      </c>
      <c r="E8" s="14">
        <v>0.0</v>
      </c>
      <c r="F8" s="14">
        <f t="shared" si="1"/>
        <v>2</v>
      </c>
      <c r="G8" s="15">
        <f t="shared" si="2"/>
        <v>8</v>
      </c>
    </row>
    <row r="9" ht="16.5" customHeight="1">
      <c r="A9" s="10" t="s">
        <v>17</v>
      </c>
      <c r="B9" s="18" t="s">
        <v>18</v>
      </c>
      <c r="C9" s="12">
        <v>16.0</v>
      </c>
      <c r="D9" s="13">
        <v>2.15</v>
      </c>
      <c r="E9" s="14">
        <v>0.0</v>
      </c>
      <c r="F9" s="14">
        <f t="shared" si="1"/>
        <v>2.15</v>
      </c>
      <c r="G9" s="15">
        <f t="shared" si="2"/>
        <v>34.4</v>
      </c>
    </row>
    <row r="10" ht="16.5" customHeight="1">
      <c r="A10" s="19" t="s">
        <v>4</v>
      </c>
      <c r="B10" s="20" t="s">
        <v>19</v>
      </c>
      <c r="C10" s="20" t="s">
        <v>6</v>
      </c>
      <c r="D10" s="21" t="s">
        <v>7</v>
      </c>
      <c r="E10" s="21" t="s">
        <v>8</v>
      </c>
      <c r="F10" s="21" t="s">
        <v>9</v>
      </c>
      <c r="G10" s="22" t="s">
        <v>10</v>
      </c>
    </row>
    <row r="11" ht="16.5" customHeight="1">
      <c r="A11" s="10" t="s">
        <v>20</v>
      </c>
      <c r="B11" s="18" t="s">
        <v>21</v>
      </c>
      <c r="C11" s="23">
        <v>1.0</v>
      </c>
      <c r="D11" s="24">
        <v>175.0</v>
      </c>
      <c r="E11" s="24">
        <v>0.0</v>
      </c>
      <c r="F11" s="24">
        <f t="shared" ref="F11:F18" si="3">SUM(D11+E11)</f>
        <v>175</v>
      </c>
      <c r="G11" s="25">
        <f t="shared" ref="G11:G18" si="4">PRODUCT(C11,F11)</f>
        <v>175</v>
      </c>
    </row>
    <row r="12" ht="16.5" customHeight="1">
      <c r="A12" s="10" t="s">
        <v>22</v>
      </c>
      <c r="B12" s="18" t="s">
        <v>23</v>
      </c>
      <c r="C12" s="26">
        <v>1.0</v>
      </c>
      <c r="D12" s="24">
        <v>22.0</v>
      </c>
      <c r="E12" s="24">
        <v>0.0</v>
      </c>
      <c r="F12" s="24">
        <f t="shared" si="3"/>
        <v>22</v>
      </c>
      <c r="G12" s="25">
        <f t="shared" si="4"/>
        <v>22</v>
      </c>
    </row>
    <row r="13" ht="16.5" customHeight="1">
      <c r="A13" s="10" t="s">
        <v>24</v>
      </c>
      <c r="B13" s="18" t="s">
        <v>25</v>
      </c>
      <c r="C13" s="26">
        <v>1.0</v>
      </c>
      <c r="D13" s="24">
        <v>52.0</v>
      </c>
      <c r="E13" s="24">
        <v>0.0</v>
      </c>
      <c r="F13" s="24">
        <f t="shared" si="3"/>
        <v>52</v>
      </c>
      <c r="G13" s="25">
        <f t="shared" si="4"/>
        <v>52</v>
      </c>
    </row>
    <row r="14" ht="16.5" customHeight="1">
      <c r="A14" s="10" t="s">
        <v>26</v>
      </c>
      <c r="B14" s="18" t="s">
        <v>27</v>
      </c>
      <c r="C14" s="23">
        <v>1.0</v>
      </c>
      <c r="D14" s="24">
        <v>131.24</v>
      </c>
      <c r="E14" s="24">
        <v>0.0</v>
      </c>
      <c r="F14" s="24">
        <f t="shared" si="3"/>
        <v>131.24</v>
      </c>
      <c r="G14" s="25">
        <f t="shared" si="4"/>
        <v>131.24</v>
      </c>
    </row>
    <row r="15" ht="16.5" customHeight="1">
      <c r="A15" s="10" t="s">
        <v>28</v>
      </c>
      <c r="B15" s="27" t="s">
        <v>29</v>
      </c>
      <c r="C15" s="28">
        <v>1.0</v>
      </c>
      <c r="D15" s="29">
        <v>39.73</v>
      </c>
      <c r="E15" s="29">
        <v>0.0</v>
      </c>
      <c r="F15" s="29">
        <f t="shared" si="3"/>
        <v>39.73</v>
      </c>
      <c r="G15" s="30">
        <f t="shared" si="4"/>
        <v>39.73</v>
      </c>
    </row>
    <row r="16" ht="16.5" customHeight="1">
      <c r="A16" s="10" t="s">
        <v>30</v>
      </c>
      <c r="B16" s="27" t="s">
        <v>31</v>
      </c>
      <c r="C16" s="28">
        <v>3.0</v>
      </c>
      <c r="D16" s="29">
        <v>32.52</v>
      </c>
      <c r="E16" s="29">
        <v>0.0</v>
      </c>
      <c r="F16" s="29">
        <f t="shared" si="3"/>
        <v>32.52</v>
      </c>
      <c r="G16" s="30">
        <f t="shared" si="4"/>
        <v>97.56</v>
      </c>
    </row>
    <row r="17" ht="16.5" customHeight="1">
      <c r="A17" s="10" t="s">
        <v>32</v>
      </c>
      <c r="B17" s="27" t="s">
        <v>33</v>
      </c>
      <c r="C17" s="28">
        <v>1.0</v>
      </c>
      <c r="D17" s="29">
        <v>12.44</v>
      </c>
      <c r="E17" s="29">
        <v>0.0</v>
      </c>
      <c r="F17" s="29">
        <f t="shared" si="3"/>
        <v>12.44</v>
      </c>
      <c r="G17" s="30">
        <f t="shared" si="4"/>
        <v>12.44</v>
      </c>
    </row>
    <row r="18" ht="16.5" customHeight="1">
      <c r="A18" s="10" t="s">
        <v>34</v>
      </c>
      <c r="B18" s="27" t="s">
        <v>35</v>
      </c>
      <c r="C18" s="28">
        <v>3.0</v>
      </c>
      <c r="D18" s="29">
        <v>9.35</v>
      </c>
      <c r="E18" s="29">
        <v>0.0</v>
      </c>
      <c r="F18" s="29">
        <f t="shared" si="3"/>
        <v>9.35</v>
      </c>
      <c r="G18" s="30">
        <f t="shared" si="4"/>
        <v>28.05</v>
      </c>
    </row>
    <row r="19" ht="16.5" customHeight="1">
      <c r="A19" s="19" t="s">
        <v>4</v>
      </c>
      <c r="B19" s="19" t="s">
        <v>36</v>
      </c>
      <c r="C19" s="19" t="s">
        <v>6</v>
      </c>
      <c r="D19" s="19" t="s">
        <v>7</v>
      </c>
      <c r="E19" s="19" t="s">
        <v>8</v>
      </c>
      <c r="F19" s="19" t="s">
        <v>9</v>
      </c>
      <c r="G19" s="19" t="s">
        <v>10</v>
      </c>
    </row>
    <row r="20" ht="16.5" customHeight="1">
      <c r="A20" s="10" t="s">
        <v>37</v>
      </c>
      <c r="B20" s="18" t="s">
        <v>38</v>
      </c>
      <c r="C20" s="28">
        <v>1.0</v>
      </c>
      <c r="D20" s="29">
        <v>250.0</v>
      </c>
      <c r="E20" s="29">
        <v>0.0</v>
      </c>
      <c r="F20" s="29">
        <f t="shared" ref="F20:F31" si="5">SUM(D20+E20)</f>
        <v>250</v>
      </c>
      <c r="G20" s="30">
        <f t="shared" ref="G20:G24" si="6">PRODUCT(C20,F20)</f>
        <v>250</v>
      </c>
    </row>
    <row r="21" ht="16.5" customHeight="1">
      <c r="A21" s="10" t="s">
        <v>39</v>
      </c>
      <c r="B21" s="18" t="s">
        <v>40</v>
      </c>
      <c r="C21" s="28">
        <v>50.0</v>
      </c>
      <c r="D21" s="29">
        <v>4.11</v>
      </c>
      <c r="E21" s="29">
        <v>0.0</v>
      </c>
      <c r="F21" s="29">
        <f t="shared" si="5"/>
        <v>4.11</v>
      </c>
      <c r="G21" s="30">
        <f t="shared" si="6"/>
        <v>205.5</v>
      </c>
    </row>
    <row r="22" ht="16.5" customHeight="1">
      <c r="A22" s="10" t="s">
        <v>41</v>
      </c>
      <c r="B22" s="18" t="s">
        <v>42</v>
      </c>
      <c r="C22" s="28">
        <v>20.0</v>
      </c>
      <c r="D22" s="29">
        <v>7.98</v>
      </c>
      <c r="E22" s="29">
        <v>0.0</v>
      </c>
      <c r="F22" s="29">
        <f t="shared" si="5"/>
        <v>7.98</v>
      </c>
      <c r="G22" s="30">
        <f t="shared" si="6"/>
        <v>159.6</v>
      </c>
    </row>
    <row r="23" ht="16.5" customHeight="1">
      <c r="A23" s="31" t="s">
        <v>43</v>
      </c>
      <c r="B23" s="18" t="s">
        <v>44</v>
      </c>
      <c r="C23" s="32">
        <v>1.0</v>
      </c>
      <c r="D23" s="29">
        <v>28.98</v>
      </c>
      <c r="E23" s="14">
        <v>0.0</v>
      </c>
      <c r="F23" s="14">
        <f t="shared" si="5"/>
        <v>28.98</v>
      </c>
      <c r="G23" s="15">
        <f t="shared" si="6"/>
        <v>28.98</v>
      </c>
    </row>
    <row r="24" ht="16.5" customHeight="1">
      <c r="A24" s="10" t="s">
        <v>45</v>
      </c>
      <c r="B24" s="18" t="s">
        <v>46</v>
      </c>
      <c r="C24" s="23">
        <v>3.0</v>
      </c>
      <c r="D24" s="29">
        <v>18.19</v>
      </c>
      <c r="E24" s="14">
        <v>0.0</v>
      </c>
      <c r="F24" s="24">
        <f t="shared" si="5"/>
        <v>18.19</v>
      </c>
      <c r="G24" s="25">
        <f t="shared" si="6"/>
        <v>54.57</v>
      </c>
    </row>
    <row r="25" ht="16.5" customHeight="1">
      <c r="A25" s="10" t="s">
        <v>47</v>
      </c>
      <c r="B25" s="18" t="s">
        <v>48</v>
      </c>
      <c r="C25" s="23">
        <v>1.0</v>
      </c>
      <c r="D25" s="29">
        <v>97.97</v>
      </c>
      <c r="E25" s="24">
        <v>0.0</v>
      </c>
      <c r="F25" s="24">
        <f t="shared" si="5"/>
        <v>97.97</v>
      </c>
      <c r="G25" s="30">
        <f t="shared" ref="G25:G26" si="7">PRODUCT(C26,F26)</f>
        <v>22.5</v>
      </c>
    </row>
    <row r="26" ht="16.5" customHeight="1">
      <c r="A26" s="10" t="s">
        <v>49</v>
      </c>
      <c r="B26" s="18" t="s">
        <v>50</v>
      </c>
      <c r="C26" s="28">
        <v>1.0</v>
      </c>
      <c r="D26" s="29">
        <v>22.5</v>
      </c>
      <c r="E26" s="29">
        <v>0.0</v>
      </c>
      <c r="F26" s="29">
        <f t="shared" si="5"/>
        <v>22.5</v>
      </c>
      <c r="G26" s="30">
        <f t="shared" si="7"/>
        <v>14</v>
      </c>
    </row>
    <row r="27" ht="16.5" customHeight="1">
      <c r="A27" s="10" t="s">
        <v>51</v>
      </c>
      <c r="B27" s="18" t="s">
        <v>52</v>
      </c>
      <c r="C27" s="28">
        <v>4.0</v>
      </c>
      <c r="D27" s="29">
        <v>3.5</v>
      </c>
      <c r="E27" s="29">
        <v>0.0</v>
      </c>
      <c r="F27" s="29">
        <f t="shared" si="5"/>
        <v>3.5</v>
      </c>
      <c r="G27" s="30">
        <f t="shared" ref="G27:G31" si="8">PRODUCT(C27,F27)</f>
        <v>14</v>
      </c>
    </row>
    <row r="28" ht="16.5" customHeight="1">
      <c r="A28" s="33">
        <v>30987.0</v>
      </c>
      <c r="B28" s="18" t="s">
        <v>53</v>
      </c>
      <c r="C28" s="28">
        <v>1.0</v>
      </c>
      <c r="D28" s="29">
        <v>25.85</v>
      </c>
      <c r="E28" s="29">
        <v>0.0</v>
      </c>
      <c r="F28" s="29">
        <f t="shared" si="5"/>
        <v>25.85</v>
      </c>
      <c r="G28" s="30">
        <f t="shared" si="8"/>
        <v>25.85</v>
      </c>
    </row>
    <row r="29" ht="16.5" customHeight="1">
      <c r="A29" s="10" t="s">
        <v>54</v>
      </c>
      <c r="B29" s="18" t="s">
        <v>55</v>
      </c>
      <c r="C29" s="28">
        <v>2.0</v>
      </c>
      <c r="D29" s="29">
        <v>32.85</v>
      </c>
      <c r="E29" s="29">
        <v>0.0</v>
      </c>
      <c r="F29" s="29">
        <f t="shared" si="5"/>
        <v>32.85</v>
      </c>
      <c r="G29" s="30">
        <f t="shared" si="8"/>
        <v>65.7</v>
      </c>
    </row>
    <row r="30" ht="16.5" customHeight="1">
      <c r="A30" s="10" t="s">
        <v>37</v>
      </c>
      <c r="B30" s="18" t="s">
        <v>56</v>
      </c>
      <c r="C30" s="28">
        <v>1.0</v>
      </c>
      <c r="D30" s="29">
        <v>300.0</v>
      </c>
      <c r="E30" s="29">
        <v>0.0</v>
      </c>
      <c r="F30" s="29">
        <f t="shared" si="5"/>
        <v>300</v>
      </c>
      <c r="G30" s="30">
        <f t="shared" si="8"/>
        <v>300</v>
      </c>
    </row>
    <row r="31" ht="16.5" customHeight="1">
      <c r="A31" s="10" t="s">
        <v>37</v>
      </c>
      <c r="B31" s="18" t="s">
        <v>57</v>
      </c>
      <c r="C31" s="28">
        <v>1.0</v>
      </c>
      <c r="D31" s="29">
        <v>150.0</v>
      </c>
      <c r="E31" s="29">
        <v>0.0</v>
      </c>
      <c r="F31" s="29">
        <f t="shared" si="5"/>
        <v>150</v>
      </c>
      <c r="G31" s="30">
        <f t="shared" si="8"/>
        <v>150</v>
      </c>
    </row>
    <row r="32" ht="16.5" customHeight="1">
      <c r="A32" s="19" t="s">
        <v>4</v>
      </c>
      <c r="B32" s="19" t="s">
        <v>58</v>
      </c>
      <c r="C32" s="19" t="s">
        <v>6</v>
      </c>
      <c r="D32" s="19" t="s">
        <v>7</v>
      </c>
      <c r="E32" s="19" t="s">
        <v>8</v>
      </c>
      <c r="F32" s="19" t="s">
        <v>9</v>
      </c>
      <c r="G32" s="19" t="s">
        <v>10</v>
      </c>
    </row>
    <row r="33" ht="16.5" customHeight="1">
      <c r="A33" s="34" t="s">
        <v>37</v>
      </c>
      <c r="B33" s="18" t="s">
        <v>59</v>
      </c>
      <c r="C33" s="35">
        <v>64.0</v>
      </c>
      <c r="D33" s="29">
        <v>0.0</v>
      </c>
      <c r="E33" s="29">
        <v>40.0</v>
      </c>
      <c r="F33" s="29">
        <f t="shared" ref="F33:F34" si="9">SUM(D33+E33)</f>
        <v>40</v>
      </c>
      <c r="G33" s="30">
        <f t="shared" ref="G33:G34" si="10">PRODUCT(C33,F33)</f>
        <v>2560</v>
      </c>
    </row>
    <row r="34" ht="16.5" customHeight="1">
      <c r="A34" s="34" t="s">
        <v>37</v>
      </c>
      <c r="B34" s="18" t="s">
        <v>60</v>
      </c>
      <c r="C34" s="35">
        <v>4.0</v>
      </c>
      <c r="D34" s="29">
        <v>0.0</v>
      </c>
      <c r="E34" s="29">
        <v>40.0</v>
      </c>
      <c r="F34" s="29">
        <f t="shared" si="9"/>
        <v>40</v>
      </c>
      <c r="G34" s="30">
        <f t="shared" si="10"/>
        <v>160</v>
      </c>
    </row>
    <row r="35" ht="16.5" customHeight="1">
      <c r="A35" s="36"/>
      <c r="B35" s="36"/>
      <c r="C35" s="36"/>
      <c r="D35" s="37"/>
      <c r="E35" s="38"/>
      <c r="F35" s="38"/>
      <c r="G35" s="39"/>
    </row>
    <row r="36" ht="16.5" customHeight="1">
      <c r="A36" s="36"/>
      <c r="B36" s="40" t="s">
        <v>61</v>
      </c>
      <c r="C36" s="41"/>
      <c r="D36" s="42"/>
      <c r="E36" s="42"/>
      <c r="F36" s="42"/>
      <c r="G36" s="43">
        <f>SUM(G6:G31)</f>
        <v>3916.12</v>
      </c>
    </row>
    <row r="37" ht="15.75" customHeight="1">
      <c r="A37" s="44"/>
      <c r="B37" s="44"/>
      <c r="C37" s="44"/>
      <c r="D37" s="44"/>
      <c r="E37" s="44"/>
      <c r="F37" s="44"/>
      <c r="G37" s="44"/>
    </row>
    <row r="38" ht="15.75" customHeight="1">
      <c r="A38" s="44"/>
      <c r="B38" s="45" t="s">
        <v>62</v>
      </c>
      <c r="C38" s="46"/>
      <c r="D38" s="46"/>
      <c r="E38" s="47"/>
      <c r="F38" s="48">
        <v>0.0638</v>
      </c>
      <c r="G38" s="43">
        <f>PRODUCT(G36,F38)</f>
        <v>249.848456</v>
      </c>
    </row>
    <row r="39" ht="15.75" customHeight="1">
      <c r="A39" s="44"/>
      <c r="B39" s="36"/>
      <c r="C39" s="36"/>
      <c r="D39" s="36"/>
      <c r="E39" s="36"/>
      <c r="F39" s="36"/>
      <c r="G39" s="36"/>
    </row>
    <row r="40" ht="15.75" customHeight="1">
      <c r="A40" s="44"/>
      <c r="B40" s="40" t="s">
        <v>63</v>
      </c>
      <c r="C40" s="46"/>
      <c r="D40" s="46"/>
      <c r="E40" s="47"/>
      <c r="F40" s="49"/>
      <c r="G40" s="43">
        <f>SUM(G33:G34)</f>
        <v>2720</v>
      </c>
    </row>
    <row r="41" ht="15.75" customHeight="1">
      <c r="A41" s="44"/>
      <c r="B41" s="36"/>
      <c r="C41" s="36"/>
      <c r="D41" s="36"/>
      <c r="E41" s="36"/>
      <c r="F41" s="36"/>
      <c r="G41" s="36"/>
    </row>
    <row r="42" ht="15.75" customHeight="1">
      <c r="A42" s="44"/>
      <c r="B42" s="44"/>
      <c r="C42" s="44"/>
      <c r="D42" s="44"/>
      <c r="E42" s="44"/>
      <c r="F42" s="44"/>
      <c r="G42" s="44"/>
    </row>
    <row r="43" ht="15.75" customHeight="1">
      <c r="A43" s="44"/>
      <c r="B43" s="44"/>
      <c r="C43" s="44"/>
      <c r="D43" s="40" t="s">
        <v>64</v>
      </c>
      <c r="G43" s="43">
        <f>SUM(G36,G38,G40)</f>
        <v>6885.968456</v>
      </c>
    </row>
    <row r="44" ht="15.75" customHeight="1">
      <c r="A44" s="44"/>
      <c r="B44" s="44"/>
      <c r="C44" s="44"/>
      <c r="D44" s="44"/>
      <c r="E44" s="44"/>
      <c r="F44" s="44"/>
      <c r="G44" s="44"/>
    </row>
    <row r="45" ht="15.75" customHeight="1">
      <c r="A45" s="44"/>
      <c r="B45" s="44"/>
      <c r="C45" s="44"/>
      <c r="D45" s="44"/>
      <c r="E45" s="44"/>
      <c r="F45" s="44"/>
      <c r="G45" s="44"/>
    </row>
    <row r="46" ht="15.75" customHeight="1">
      <c r="A46" s="44"/>
      <c r="C46" s="44"/>
      <c r="D46" s="44"/>
      <c r="E46" s="44"/>
      <c r="F46" s="44"/>
      <c r="G46" s="44"/>
    </row>
    <row r="47" ht="15.75" customHeight="1">
      <c r="A47" s="44"/>
      <c r="B47" s="44"/>
      <c r="C47" s="44"/>
      <c r="D47" s="44"/>
      <c r="E47" s="44"/>
      <c r="F47" s="44"/>
      <c r="G47" s="44"/>
    </row>
    <row r="48" ht="15.75" customHeight="1">
      <c r="A48" s="44"/>
      <c r="B48" s="44"/>
      <c r="C48" s="44"/>
      <c r="D48" s="44"/>
      <c r="E48" s="44"/>
      <c r="F48" s="44"/>
      <c r="G48" s="44"/>
    </row>
    <row r="49" ht="15.75" customHeight="1">
      <c r="A49" s="44"/>
      <c r="B49" s="44"/>
      <c r="C49" s="44"/>
      <c r="D49" s="44"/>
      <c r="E49" s="44"/>
      <c r="F49" s="44"/>
      <c r="G49" s="44"/>
    </row>
    <row r="50" ht="15.75" customHeight="1">
      <c r="A50" s="44"/>
      <c r="B50" s="44"/>
      <c r="C50" s="44"/>
      <c r="D50" s="44"/>
      <c r="E50" s="44"/>
      <c r="F50" s="44"/>
      <c r="G50" s="44"/>
    </row>
    <row r="51" ht="15.75" customHeight="1">
      <c r="A51" s="44"/>
      <c r="B51" s="44"/>
      <c r="C51" s="44"/>
      <c r="D51" s="44"/>
      <c r="E51" s="44"/>
      <c r="F51" s="44"/>
      <c r="G51" s="44"/>
    </row>
    <row r="52" ht="15.75" customHeight="1">
      <c r="A52" s="44"/>
      <c r="B52" s="44"/>
      <c r="C52" s="44"/>
      <c r="D52" s="44"/>
      <c r="E52" s="44"/>
      <c r="F52" s="44"/>
      <c r="G52" s="44"/>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sheetData>
  <mergeCells count="5">
    <mergeCell ref="A1:G1"/>
    <mergeCell ref="A2:G2"/>
    <mergeCell ref="A3:B3"/>
    <mergeCell ref="A4:G4"/>
    <mergeCell ref="D43:F43"/>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CDDC"/>
    <pageSetUpPr/>
  </sheetPr>
  <sheetViews>
    <sheetView workbookViewId="0"/>
  </sheetViews>
  <sheetFormatPr customHeight="1" defaultColWidth="12.63" defaultRowHeight="15.0"/>
  <cols>
    <col customWidth="1" min="1" max="1" width="35.38"/>
    <col customWidth="1" min="2" max="2" width="84.5"/>
    <col customWidth="1" min="3" max="3" width="20.63"/>
    <col customWidth="1" min="4" max="4" width="24.88"/>
    <col customWidth="1" min="5" max="5" width="19.38"/>
    <col customWidth="1" min="6" max="6" width="20.38"/>
    <col customWidth="1" min="7" max="7" width="30.75"/>
    <col customWidth="1" min="8" max="27" width="14.38"/>
  </cols>
  <sheetData>
    <row r="1" ht="112.5" customHeight="1">
      <c r="A1" s="1" t="s">
        <v>0</v>
      </c>
      <c r="H1" s="50"/>
      <c r="I1" s="50"/>
      <c r="J1" s="50"/>
      <c r="K1" s="50"/>
      <c r="L1" s="50"/>
      <c r="M1" s="50"/>
      <c r="N1" s="50"/>
      <c r="O1" s="50"/>
      <c r="P1" s="50"/>
      <c r="Q1" s="50"/>
      <c r="R1" s="50"/>
      <c r="S1" s="50"/>
      <c r="T1" s="50"/>
      <c r="U1" s="50"/>
      <c r="V1" s="50"/>
      <c r="W1" s="50"/>
      <c r="X1" s="50"/>
      <c r="Y1" s="50"/>
      <c r="Z1" s="50"/>
      <c r="AA1" s="50"/>
    </row>
    <row r="2" ht="27.0" customHeight="1">
      <c r="A2" s="51" t="s">
        <v>65</v>
      </c>
      <c r="H2" s="50"/>
      <c r="I2" s="50"/>
      <c r="J2" s="50"/>
      <c r="K2" s="50"/>
      <c r="L2" s="50"/>
      <c r="M2" s="50"/>
      <c r="N2" s="50"/>
      <c r="O2" s="50"/>
      <c r="P2" s="50"/>
      <c r="Q2" s="50"/>
      <c r="R2" s="50"/>
      <c r="S2" s="50"/>
      <c r="T2" s="50"/>
      <c r="U2" s="50"/>
      <c r="V2" s="50"/>
      <c r="W2" s="50"/>
      <c r="X2" s="50"/>
      <c r="Y2" s="50"/>
      <c r="Z2" s="50"/>
      <c r="AA2" s="50"/>
    </row>
    <row r="3" ht="26.25" customHeight="1">
      <c r="A3" s="52"/>
      <c r="B3" s="53"/>
      <c r="G3" s="53"/>
      <c r="H3" s="44"/>
    </row>
    <row r="4" ht="26.25" customHeight="1">
      <c r="A4" s="54"/>
      <c r="B4" s="55"/>
      <c r="G4" s="56" t="s">
        <v>66</v>
      </c>
      <c r="H4" s="57"/>
      <c r="I4" s="57"/>
      <c r="J4" s="57"/>
      <c r="K4" s="57"/>
      <c r="L4" s="57"/>
      <c r="M4" s="57"/>
      <c r="N4" s="57"/>
      <c r="O4" s="57"/>
      <c r="P4" s="57"/>
      <c r="Q4" s="57"/>
      <c r="R4" s="57"/>
      <c r="S4" s="57"/>
      <c r="T4" s="57"/>
      <c r="U4" s="57"/>
      <c r="V4" s="57"/>
      <c r="W4" s="57"/>
      <c r="X4" s="57"/>
      <c r="Y4" s="57"/>
      <c r="Z4" s="57"/>
      <c r="AA4" s="57"/>
    </row>
    <row r="5" ht="24.0" customHeight="1">
      <c r="A5" s="58" t="s">
        <v>67</v>
      </c>
      <c r="H5" s="57"/>
      <c r="I5" s="57"/>
      <c r="J5" s="57"/>
      <c r="K5" s="57"/>
      <c r="L5" s="57"/>
      <c r="M5" s="57"/>
      <c r="N5" s="57"/>
      <c r="O5" s="57"/>
      <c r="P5" s="57"/>
      <c r="Q5" s="57"/>
      <c r="R5" s="57"/>
      <c r="S5" s="57"/>
      <c r="T5" s="57"/>
      <c r="U5" s="57"/>
      <c r="V5" s="57"/>
      <c r="W5" s="57"/>
      <c r="X5" s="57"/>
      <c r="Y5" s="57"/>
      <c r="Z5" s="57"/>
      <c r="AA5" s="57"/>
    </row>
    <row r="6" ht="24.0" customHeight="1">
      <c r="A6" s="59" t="s">
        <v>68</v>
      </c>
      <c r="H6" s="60"/>
      <c r="I6" s="60"/>
      <c r="J6" s="60"/>
      <c r="K6" s="60"/>
      <c r="L6" s="60"/>
      <c r="M6" s="60"/>
      <c r="N6" s="60"/>
      <c r="O6" s="60"/>
      <c r="P6" s="60"/>
      <c r="Q6" s="60"/>
      <c r="R6" s="60"/>
      <c r="S6" s="60"/>
      <c r="T6" s="60"/>
      <c r="U6" s="60"/>
      <c r="V6" s="60"/>
      <c r="W6" s="60"/>
      <c r="X6" s="60"/>
      <c r="Y6" s="60"/>
      <c r="Z6" s="60"/>
      <c r="AA6" s="60"/>
    </row>
    <row r="7" ht="19.5" customHeight="1">
      <c r="A7" s="61" t="s">
        <v>69</v>
      </c>
      <c r="C7" s="62"/>
      <c r="D7" s="62"/>
      <c r="E7" s="62"/>
      <c r="F7" s="62"/>
      <c r="G7" s="62"/>
      <c r="H7" s="44"/>
    </row>
    <row r="8" ht="19.5" customHeight="1">
      <c r="A8" s="63"/>
      <c r="B8" s="62"/>
      <c r="C8" s="62"/>
      <c r="D8" s="62"/>
      <c r="E8" s="62"/>
      <c r="F8" s="62"/>
      <c r="G8" s="62"/>
      <c r="H8" s="44"/>
    </row>
    <row r="9" ht="31.5" customHeight="1">
      <c r="A9" s="64" t="s">
        <v>70</v>
      </c>
      <c r="H9" s="65"/>
      <c r="I9" s="65"/>
      <c r="J9" s="65"/>
      <c r="K9" s="65"/>
      <c r="L9" s="65"/>
      <c r="M9" s="65"/>
      <c r="N9" s="65"/>
      <c r="O9" s="65"/>
      <c r="P9" s="65"/>
      <c r="Q9" s="65"/>
      <c r="R9" s="65"/>
      <c r="S9" s="65"/>
      <c r="T9" s="65"/>
      <c r="U9" s="65"/>
      <c r="V9" s="65"/>
      <c r="W9" s="65"/>
      <c r="X9" s="65"/>
      <c r="Y9" s="65"/>
      <c r="Z9" s="65"/>
      <c r="AA9" s="65"/>
    </row>
    <row r="10" ht="26.25" customHeight="1">
      <c r="A10" s="58"/>
      <c r="B10" s="58"/>
      <c r="C10" s="58"/>
      <c r="D10" s="58"/>
      <c r="E10" s="58"/>
      <c r="F10" s="58"/>
      <c r="G10" s="58"/>
      <c r="H10" s="44"/>
    </row>
    <row r="11" ht="26.25" customHeight="1">
      <c r="A11" s="58" t="s">
        <v>71</v>
      </c>
      <c r="H11" s="44"/>
    </row>
    <row r="12" ht="48.0" customHeight="1">
      <c r="A12" s="66" t="s">
        <v>72</v>
      </c>
      <c r="B12" s="67" t="s">
        <v>73</v>
      </c>
      <c r="H12" s="68"/>
      <c r="I12" s="68"/>
      <c r="J12" s="68"/>
      <c r="K12" s="68"/>
      <c r="L12" s="68"/>
      <c r="M12" s="68"/>
      <c r="N12" s="68"/>
      <c r="O12" s="68"/>
      <c r="P12" s="68"/>
      <c r="Q12" s="68"/>
      <c r="R12" s="68"/>
      <c r="S12" s="68"/>
      <c r="T12" s="68"/>
      <c r="U12" s="68"/>
      <c r="V12" s="68"/>
      <c r="W12" s="68"/>
      <c r="X12" s="68"/>
      <c r="Y12" s="68"/>
      <c r="Z12" s="68"/>
      <c r="AA12" s="68"/>
    </row>
    <row r="13" ht="24.0" customHeight="1">
      <c r="A13" s="69" t="s">
        <v>74</v>
      </c>
      <c r="B13" s="70" t="s">
        <v>75</v>
      </c>
      <c r="H13" s="68"/>
      <c r="I13" s="68"/>
      <c r="J13" s="68"/>
      <c r="K13" s="68"/>
      <c r="L13" s="68"/>
      <c r="M13" s="68"/>
      <c r="N13" s="68"/>
      <c r="O13" s="68"/>
      <c r="P13" s="68"/>
      <c r="Q13" s="68"/>
      <c r="R13" s="68"/>
      <c r="S13" s="68"/>
      <c r="T13" s="68"/>
      <c r="U13" s="68"/>
      <c r="V13" s="68"/>
      <c r="W13" s="68"/>
      <c r="X13" s="68"/>
      <c r="Y13" s="68"/>
      <c r="Z13" s="68"/>
      <c r="AA13" s="68"/>
    </row>
    <row r="14" ht="24.0" customHeight="1">
      <c r="A14" s="69" t="s">
        <v>76</v>
      </c>
      <c r="B14" s="70" t="s">
        <v>77</v>
      </c>
      <c r="H14" s="68"/>
      <c r="I14" s="68"/>
      <c r="J14" s="68"/>
      <c r="K14" s="68"/>
      <c r="L14" s="68"/>
      <c r="M14" s="68"/>
      <c r="N14" s="68"/>
      <c r="O14" s="68"/>
      <c r="P14" s="68"/>
      <c r="Q14" s="68"/>
      <c r="R14" s="68"/>
      <c r="S14" s="68"/>
      <c r="T14" s="68"/>
      <c r="U14" s="68"/>
      <c r="V14" s="68"/>
      <c r="W14" s="68"/>
      <c r="X14" s="68"/>
      <c r="Y14" s="68"/>
      <c r="Z14" s="68"/>
      <c r="AA14" s="68"/>
    </row>
    <row r="15">
      <c r="A15" s="71" t="s">
        <v>78</v>
      </c>
      <c r="B15" s="72" t="s">
        <v>79</v>
      </c>
      <c r="H15" s="73"/>
      <c r="I15" s="73"/>
      <c r="J15" s="73"/>
      <c r="K15" s="73"/>
      <c r="L15" s="73"/>
      <c r="M15" s="73"/>
      <c r="N15" s="73"/>
      <c r="O15" s="73"/>
      <c r="P15" s="73"/>
      <c r="Q15" s="73"/>
      <c r="R15" s="73"/>
      <c r="S15" s="73"/>
      <c r="T15" s="73"/>
      <c r="U15" s="73"/>
      <c r="V15" s="73"/>
      <c r="W15" s="73"/>
      <c r="X15" s="73"/>
      <c r="Y15" s="73"/>
      <c r="Z15" s="73"/>
      <c r="AA15" s="73"/>
    </row>
    <row r="16" ht="24.0" customHeight="1">
      <c r="A16" s="71" t="s">
        <v>80</v>
      </c>
      <c r="B16" s="72" t="s">
        <v>81</v>
      </c>
      <c r="H16" s="73"/>
      <c r="I16" s="73"/>
      <c r="J16" s="73"/>
      <c r="K16" s="73"/>
      <c r="L16" s="73"/>
      <c r="M16" s="73"/>
      <c r="N16" s="73"/>
      <c r="O16" s="73"/>
      <c r="P16" s="73"/>
      <c r="Q16" s="73"/>
      <c r="R16" s="73"/>
      <c r="S16" s="73"/>
      <c r="T16" s="73"/>
      <c r="U16" s="73"/>
      <c r="V16" s="73"/>
      <c r="W16" s="73"/>
      <c r="X16" s="73"/>
      <c r="Y16" s="73"/>
      <c r="Z16" s="73"/>
      <c r="AA16" s="73"/>
    </row>
    <row r="17" ht="24.0" customHeight="1">
      <c r="A17" s="71" t="s">
        <v>82</v>
      </c>
      <c r="B17" s="72" t="s">
        <v>83</v>
      </c>
      <c r="H17" s="73"/>
      <c r="I17" s="73"/>
      <c r="J17" s="73"/>
      <c r="K17" s="73"/>
      <c r="L17" s="73"/>
      <c r="M17" s="73"/>
      <c r="N17" s="73"/>
      <c r="O17" s="73"/>
      <c r="P17" s="73"/>
      <c r="Q17" s="73"/>
      <c r="R17" s="73"/>
      <c r="S17" s="73"/>
      <c r="T17" s="73"/>
      <c r="U17" s="73"/>
      <c r="V17" s="73"/>
      <c r="W17" s="73"/>
      <c r="X17" s="73"/>
      <c r="Y17" s="73"/>
      <c r="Z17" s="73"/>
      <c r="AA17" s="73"/>
    </row>
    <row r="18" ht="24.0" customHeight="1">
      <c r="A18" s="71" t="s">
        <v>84</v>
      </c>
      <c r="B18" s="74" t="s">
        <v>85</v>
      </c>
      <c r="H18" s="73"/>
      <c r="I18" s="73"/>
      <c r="J18" s="73"/>
      <c r="K18" s="73"/>
      <c r="L18" s="73"/>
      <c r="M18" s="73"/>
      <c r="N18" s="73"/>
      <c r="O18" s="73"/>
      <c r="P18" s="73"/>
      <c r="Q18" s="73"/>
      <c r="R18" s="73"/>
      <c r="S18" s="73"/>
      <c r="T18" s="73"/>
      <c r="U18" s="73"/>
      <c r="V18" s="73"/>
      <c r="W18" s="73"/>
      <c r="X18" s="73"/>
      <c r="Y18" s="73"/>
      <c r="Z18" s="73"/>
      <c r="AA18" s="73"/>
    </row>
    <row r="19" ht="24.0" customHeight="1">
      <c r="A19" s="71" t="s">
        <v>86</v>
      </c>
      <c r="B19" s="74" t="s">
        <v>87</v>
      </c>
      <c r="H19" s="73"/>
      <c r="I19" s="73"/>
      <c r="J19" s="73"/>
      <c r="K19" s="73"/>
      <c r="L19" s="73"/>
      <c r="M19" s="73"/>
      <c r="N19" s="73"/>
      <c r="O19" s="73"/>
      <c r="P19" s="73"/>
      <c r="Q19" s="73"/>
      <c r="R19" s="73"/>
      <c r="S19" s="73"/>
      <c r="T19" s="73"/>
      <c r="U19" s="73"/>
      <c r="V19" s="73"/>
      <c r="W19" s="73"/>
      <c r="X19" s="73"/>
      <c r="Y19" s="73"/>
      <c r="Z19" s="73"/>
      <c r="AA19" s="73"/>
    </row>
    <row r="20" ht="24.0" customHeight="1">
      <c r="A20" s="71" t="s">
        <v>88</v>
      </c>
      <c r="B20" s="74" t="s">
        <v>89</v>
      </c>
      <c r="H20" s="73"/>
      <c r="I20" s="73"/>
      <c r="J20" s="73"/>
      <c r="K20" s="73"/>
      <c r="L20" s="73"/>
      <c r="M20" s="73"/>
      <c r="N20" s="73"/>
      <c r="O20" s="73"/>
      <c r="P20" s="73"/>
      <c r="Q20" s="73"/>
      <c r="R20" s="73"/>
      <c r="S20" s="73"/>
      <c r="T20" s="73"/>
      <c r="U20" s="73"/>
      <c r="V20" s="73"/>
      <c r="W20" s="73"/>
      <c r="X20" s="73"/>
      <c r="Y20" s="73"/>
      <c r="Z20" s="73"/>
      <c r="AA20" s="73"/>
    </row>
    <row r="21" ht="24.0" customHeight="1">
      <c r="A21" s="75"/>
      <c r="B21" s="75"/>
      <c r="C21" s="75"/>
      <c r="D21" s="75"/>
      <c r="E21" s="75"/>
      <c r="F21" s="75"/>
      <c r="G21" s="75"/>
      <c r="H21" s="76"/>
      <c r="I21" s="77"/>
      <c r="J21" s="77"/>
      <c r="K21" s="77"/>
      <c r="L21" s="77"/>
      <c r="M21" s="77"/>
      <c r="N21" s="77"/>
      <c r="O21" s="77"/>
      <c r="P21" s="77"/>
      <c r="Q21" s="77"/>
      <c r="R21" s="77"/>
      <c r="S21" s="77"/>
      <c r="T21" s="77"/>
      <c r="U21" s="77"/>
      <c r="V21" s="77"/>
      <c r="W21" s="77"/>
      <c r="X21" s="77"/>
      <c r="Y21" s="77"/>
      <c r="Z21" s="77"/>
      <c r="AA21" s="77"/>
    </row>
    <row r="22" ht="24.0" customHeight="1">
      <c r="A22" s="78" t="s">
        <v>90</v>
      </c>
      <c r="H22" s="76"/>
      <c r="I22" s="77"/>
      <c r="J22" s="77"/>
      <c r="K22" s="77"/>
      <c r="L22" s="77"/>
      <c r="M22" s="77"/>
      <c r="N22" s="77"/>
      <c r="O22" s="77"/>
      <c r="P22" s="77"/>
      <c r="Q22" s="77"/>
      <c r="R22" s="77"/>
      <c r="S22" s="77"/>
      <c r="T22" s="77"/>
      <c r="U22" s="77"/>
      <c r="V22" s="77"/>
      <c r="W22" s="77"/>
      <c r="X22" s="77"/>
      <c r="Y22" s="77"/>
      <c r="Z22" s="77"/>
      <c r="AA22" s="77"/>
    </row>
    <row r="23" ht="24.0" customHeight="1">
      <c r="A23" s="69" t="s">
        <v>72</v>
      </c>
      <c r="B23" s="70" t="s">
        <v>91</v>
      </c>
      <c r="H23" s="68"/>
      <c r="I23" s="68"/>
      <c r="J23" s="68"/>
      <c r="K23" s="68"/>
      <c r="L23" s="68"/>
      <c r="M23" s="68"/>
      <c r="N23" s="68"/>
      <c r="O23" s="68"/>
      <c r="P23" s="68"/>
      <c r="Q23" s="68"/>
      <c r="R23" s="68"/>
      <c r="S23" s="68"/>
      <c r="T23" s="68"/>
      <c r="U23" s="68"/>
      <c r="V23" s="68"/>
      <c r="W23" s="68"/>
      <c r="X23" s="68"/>
      <c r="Y23" s="68"/>
      <c r="Z23" s="68"/>
      <c r="AA23" s="68"/>
    </row>
    <row r="24" ht="24.0" customHeight="1">
      <c r="A24" s="69" t="s">
        <v>74</v>
      </c>
      <c r="B24" s="70" t="s">
        <v>92</v>
      </c>
      <c r="H24" s="68"/>
      <c r="I24" s="68"/>
      <c r="J24" s="68"/>
      <c r="K24" s="68"/>
      <c r="L24" s="68"/>
      <c r="M24" s="68"/>
      <c r="N24" s="68"/>
      <c r="O24" s="68"/>
      <c r="P24" s="68"/>
      <c r="Q24" s="68"/>
      <c r="R24" s="68"/>
      <c r="S24" s="68"/>
      <c r="T24" s="68"/>
      <c r="U24" s="68"/>
      <c r="V24" s="68"/>
      <c r="W24" s="68"/>
      <c r="X24" s="68"/>
      <c r="Y24" s="68"/>
      <c r="Z24" s="68"/>
      <c r="AA24" s="68"/>
    </row>
    <row r="25" ht="24.0" customHeight="1">
      <c r="A25" s="69" t="s">
        <v>76</v>
      </c>
      <c r="B25" s="70" t="s">
        <v>93</v>
      </c>
      <c r="H25" s="68"/>
      <c r="I25" s="68"/>
      <c r="J25" s="68"/>
      <c r="K25" s="68"/>
      <c r="L25" s="68"/>
      <c r="M25" s="68"/>
      <c r="N25" s="68"/>
      <c r="O25" s="68"/>
      <c r="P25" s="68"/>
      <c r="Q25" s="68"/>
      <c r="R25" s="68"/>
      <c r="S25" s="68"/>
      <c r="T25" s="68"/>
      <c r="U25" s="68"/>
      <c r="V25" s="68"/>
      <c r="W25" s="68"/>
      <c r="X25" s="68"/>
      <c r="Y25" s="68"/>
      <c r="Z25" s="68"/>
      <c r="AA25" s="68"/>
    </row>
    <row r="26" ht="24.0" customHeight="1">
      <c r="A26" s="69" t="s">
        <v>78</v>
      </c>
      <c r="B26" s="70" t="s">
        <v>94</v>
      </c>
      <c r="H26" s="68"/>
      <c r="I26" s="68"/>
      <c r="J26" s="68"/>
      <c r="K26" s="68"/>
      <c r="L26" s="68"/>
      <c r="M26" s="68"/>
      <c r="N26" s="68"/>
      <c r="O26" s="68"/>
      <c r="P26" s="68"/>
      <c r="Q26" s="68"/>
      <c r="R26" s="68"/>
      <c r="S26" s="68"/>
      <c r="T26" s="68"/>
      <c r="U26" s="68"/>
      <c r="V26" s="68"/>
      <c r="W26" s="68"/>
      <c r="X26" s="68"/>
      <c r="Y26" s="68"/>
      <c r="Z26" s="68"/>
      <c r="AA26" s="68"/>
    </row>
    <row r="27" ht="24.0" customHeight="1">
      <c r="A27" s="69" t="s">
        <v>80</v>
      </c>
      <c r="B27" s="70" t="s">
        <v>95</v>
      </c>
      <c r="H27" s="68"/>
      <c r="I27" s="68"/>
      <c r="J27" s="68"/>
      <c r="K27" s="68"/>
      <c r="L27" s="68"/>
      <c r="M27" s="68"/>
      <c r="N27" s="68"/>
      <c r="O27" s="68"/>
      <c r="P27" s="68"/>
      <c r="Q27" s="68"/>
      <c r="R27" s="68"/>
      <c r="S27" s="68"/>
      <c r="T27" s="68"/>
      <c r="U27" s="68"/>
      <c r="V27" s="68"/>
      <c r="W27" s="68"/>
      <c r="X27" s="68"/>
      <c r="Y27" s="68"/>
      <c r="Z27" s="68"/>
      <c r="AA27" s="68"/>
    </row>
    <row r="28" ht="24.0" customHeight="1">
      <c r="A28" s="69" t="s">
        <v>82</v>
      </c>
      <c r="B28" s="70" t="s">
        <v>96</v>
      </c>
      <c r="H28" s="68"/>
      <c r="I28" s="68"/>
      <c r="J28" s="68"/>
      <c r="K28" s="68"/>
      <c r="L28" s="68"/>
      <c r="M28" s="68"/>
      <c r="N28" s="68"/>
      <c r="O28" s="68"/>
      <c r="P28" s="68"/>
      <c r="Q28" s="68"/>
      <c r="R28" s="68"/>
      <c r="S28" s="68"/>
      <c r="T28" s="68"/>
      <c r="U28" s="68"/>
      <c r="V28" s="68"/>
      <c r="W28" s="68"/>
      <c r="X28" s="68"/>
      <c r="Y28" s="68"/>
      <c r="Z28" s="68"/>
      <c r="AA28" s="68"/>
    </row>
    <row r="29" ht="24.0" customHeight="1">
      <c r="A29" s="69" t="s">
        <v>84</v>
      </c>
      <c r="B29" s="70" t="s">
        <v>97</v>
      </c>
      <c r="H29" s="68"/>
      <c r="I29" s="68"/>
      <c r="J29" s="68"/>
      <c r="K29" s="68"/>
      <c r="L29" s="68"/>
      <c r="M29" s="68"/>
      <c r="N29" s="68"/>
      <c r="O29" s="68"/>
      <c r="P29" s="68"/>
      <c r="Q29" s="68"/>
      <c r="R29" s="68"/>
      <c r="S29" s="68"/>
      <c r="T29" s="68"/>
      <c r="U29" s="68"/>
      <c r="V29" s="68"/>
      <c r="W29" s="68"/>
      <c r="X29" s="68"/>
      <c r="Y29" s="68"/>
      <c r="Z29" s="68"/>
      <c r="AA29" s="68"/>
    </row>
    <row r="30" ht="24.0" customHeight="1">
      <c r="A30" s="69" t="s">
        <v>86</v>
      </c>
      <c r="B30" s="70" t="s">
        <v>98</v>
      </c>
      <c r="H30" s="68"/>
      <c r="I30" s="68"/>
      <c r="J30" s="68"/>
      <c r="K30" s="68"/>
      <c r="L30" s="68"/>
      <c r="M30" s="68"/>
      <c r="N30" s="68"/>
      <c r="O30" s="68"/>
      <c r="P30" s="68"/>
      <c r="Q30" s="68"/>
      <c r="R30" s="68"/>
      <c r="S30" s="68"/>
      <c r="T30" s="68"/>
      <c r="U30" s="68"/>
      <c r="V30" s="68"/>
      <c r="W30" s="68"/>
      <c r="X30" s="68"/>
      <c r="Y30" s="68"/>
      <c r="Z30" s="68"/>
      <c r="AA30" s="68"/>
    </row>
    <row r="31" ht="24.0" customHeight="1">
      <c r="A31" s="69" t="s">
        <v>88</v>
      </c>
      <c r="B31" s="74" t="s">
        <v>99</v>
      </c>
      <c r="H31" s="68"/>
      <c r="I31" s="68"/>
      <c r="J31" s="68"/>
      <c r="K31" s="68"/>
      <c r="L31" s="68"/>
      <c r="M31" s="68"/>
      <c r="N31" s="68"/>
      <c r="O31" s="68"/>
      <c r="P31" s="68"/>
      <c r="Q31" s="68"/>
      <c r="R31" s="68"/>
      <c r="S31" s="68"/>
      <c r="T31" s="68"/>
      <c r="U31" s="68"/>
      <c r="V31" s="68"/>
      <c r="W31" s="68"/>
      <c r="X31" s="68"/>
      <c r="Y31" s="68"/>
      <c r="Z31" s="68"/>
      <c r="AA31" s="68"/>
    </row>
    <row r="32" ht="24.0" customHeight="1">
      <c r="A32" s="69" t="s">
        <v>100</v>
      </c>
      <c r="B32" s="74" t="s">
        <v>89</v>
      </c>
      <c r="H32" s="68"/>
      <c r="I32" s="68"/>
      <c r="J32" s="68"/>
      <c r="K32" s="68"/>
      <c r="L32" s="68"/>
      <c r="M32" s="68"/>
      <c r="N32" s="68"/>
      <c r="O32" s="68"/>
      <c r="P32" s="68"/>
      <c r="Q32" s="68"/>
      <c r="R32" s="68"/>
      <c r="S32" s="68"/>
      <c r="T32" s="68"/>
      <c r="U32" s="68"/>
      <c r="V32" s="68"/>
      <c r="W32" s="68"/>
      <c r="X32" s="68"/>
      <c r="Y32" s="68"/>
      <c r="Z32" s="68"/>
      <c r="AA32" s="68"/>
    </row>
    <row r="33" ht="21.0" customHeight="1">
      <c r="A33" s="75"/>
      <c r="B33" s="79"/>
      <c r="C33" s="79"/>
      <c r="D33" s="79"/>
      <c r="E33" s="79"/>
      <c r="F33" s="79"/>
      <c r="G33" s="79"/>
      <c r="H33" s="68"/>
      <c r="I33" s="68"/>
      <c r="J33" s="68"/>
      <c r="K33" s="68"/>
      <c r="L33" s="68"/>
      <c r="M33" s="68"/>
      <c r="N33" s="68"/>
      <c r="O33" s="68"/>
      <c r="P33" s="68"/>
      <c r="Q33" s="68"/>
      <c r="R33" s="68"/>
      <c r="S33" s="68"/>
      <c r="T33" s="68"/>
      <c r="U33" s="68"/>
      <c r="V33" s="68"/>
      <c r="W33" s="68"/>
      <c r="X33" s="68"/>
      <c r="Y33" s="68"/>
      <c r="Z33" s="68"/>
      <c r="AA33" s="68"/>
    </row>
    <row r="34" ht="24.0" customHeight="1">
      <c r="A34" s="80" t="s">
        <v>101</v>
      </c>
      <c r="B34" s="65"/>
      <c r="C34" s="65"/>
      <c r="D34" s="65"/>
      <c r="E34" s="65"/>
      <c r="F34" s="65"/>
      <c r="G34" s="65"/>
      <c r="H34" s="68"/>
      <c r="I34" s="68"/>
      <c r="J34" s="68"/>
      <c r="K34" s="68"/>
      <c r="L34" s="68"/>
      <c r="M34" s="68"/>
      <c r="N34" s="68"/>
      <c r="O34" s="68"/>
      <c r="P34" s="68"/>
      <c r="Q34" s="68"/>
      <c r="R34" s="68"/>
      <c r="S34" s="68"/>
      <c r="T34" s="68"/>
      <c r="U34" s="68"/>
      <c r="V34" s="68"/>
      <c r="W34" s="68"/>
      <c r="X34" s="68"/>
      <c r="Y34" s="68"/>
      <c r="Z34" s="68"/>
      <c r="AA34" s="68"/>
    </row>
    <row r="35" ht="39.0" customHeight="1">
      <c r="A35" s="81" t="s">
        <v>72</v>
      </c>
      <c r="B35" s="70" t="s">
        <v>102</v>
      </c>
      <c r="H35" s="68"/>
      <c r="I35" s="68"/>
      <c r="J35" s="68"/>
      <c r="K35" s="68"/>
      <c r="L35" s="68"/>
      <c r="M35" s="68"/>
      <c r="N35" s="68"/>
      <c r="O35" s="68"/>
      <c r="P35" s="68"/>
      <c r="Q35" s="68"/>
      <c r="R35" s="68"/>
      <c r="S35" s="68"/>
      <c r="T35" s="68"/>
      <c r="U35" s="68"/>
      <c r="V35" s="68"/>
      <c r="W35" s="68"/>
      <c r="X35" s="68"/>
      <c r="Y35" s="68"/>
      <c r="Z35" s="68"/>
      <c r="AA35" s="68"/>
    </row>
    <row r="36" ht="24.0" customHeight="1">
      <c r="A36" s="82"/>
      <c r="B36" s="82"/>
      <c r="C36" s="82"/>
      <c r="D36" s="82"/>
      <c r="E36" s="82"/>
      <c r="F36" s="82"/>
      <c r="G36" s="82"/>
      <c r="H36" s="68"/>
      <c r="I36" s="68"/>
      <c r="J36" s="68"/>
      <c r="K36" s="68"/>
      <c r="L36" s="68"/>
      <c r="M36" s="68"/>
      <c r="N36" s="68"/>
      <c r="O36" s="68"/>
      <c r="P36" s="68"/>
      <c r="Q36" s="68"/>
      <c r="R36" s="68"/>
      <c r="S36" s="68"/>
      <c r="T36" s="68"/>
      <c r="U36" s="68"/>
      <c r="V36" s="68"/>
      <c r="W36" s="68"/>
      <c r="X36" s="68"/>
      <c r="Y36" s="68"/>
      <c r="Z36" s="68"/>
      <c r="AA36" s="68"/>
    </row>
    <row r="37" ht="24.0" customHeight="1">
      <c r="A37" s="80" t="s">
        <v>103</v>
      </c>
      <c r="H37" s="36"/>
      <c r="I37" s="36"/>
      <c r="J37" s="36"/>
      <c r="K37" s="36"/>
      <c r="L37" s="36"/>
      <c r="M37" s="36"/>
      <c r="N37" s="36"/>
      <c r="O37" s="36"/>
      <c r="P37" s="36"/>
      <c r="Q37" s="36"/>
      <c r="R37" s="36"/>
      <c r="S37" s="36"/>
      <c r="T37" s="36"/>
      <c r="U37" s="36"/>
      <c r="V37" s="36"/>
      <c r="W37" s="36"/>
      <c r="X37" s="36"/>
      <c r="Y37" s="36"/>
      <c r="Z37" s="36"/>
      <c r="AA37" s="36"/>
    </row>
    <row r="38" ht="24.0" customHeight="1">
      <c r="A38" s="69" t="s">
        <v>72</v>
      </c>
      <c r="B38" s="70" t="s">
        <v>104</v>
      </c>
      <c r="H38" s="68"/>
      <c r="I38" s="68"/>
      <c r="J38" s="68"/>
      <c r="K38" s="68"/>
      <c r="L38" s="68"/>
      <c r="M38" s="68"/>
      <c r="N38" s="68"/>
      <c r="O38" s="68"/>
      <c r="P38" s="68"/>
      <c r="Q38" s="68"/>
      <c r="R38" s="68"/>
      <c r="S38" s="68"/>
      <c r="T38" s="68"/>
      <c r="U38" s="68"/>
      <c r="V38" s="68"/>
      <c r="W38" s="68"/>
      <c r="X38" s="68"/>
      <c r="Y38" s="68"/>
      <c r="Z38" s="68"/>
      <c r="AA38" s="68"/>
    </row>
    <row r="39" ht="24.0" customHeight="1">
      <c r="A39" s="69" t="s">
        <v>74</v>
      </c>
      <c r="B39" s="74" t="s">
        <v>105</v>
      </c>
      <c r="H39" s="68"/>
      <c r="I39" s="68"/>
      <c r="J39" s="68"/>
      <c r="K39" s="68"/>
      <c r="L39" s="68"/>
      <c r="M39" s="68"/>
      <c r="N39" s="68"/>
      <c r="O39" s="68"/>
      <c r="P39" s="68"/>
      <c r="Q39" s="68"/>
      <c r="R39" s="68"/>
      <c r="S39" s="68"/>
      <c r="T39" s="68"/>
      <c r="U39" s="68"/>
      <c r="V39" s="68"/>
      <c r="W39" s="68"/>
      <c r="X39" s="68"/>
      <c r="Y39" s="68"/>
      <c r="Z39" s="68"/>
      <c r="AA39" s="68"/>
    </row>
    <row r="40" ht="24.0" customHeight="1">
      <c r="A40" s="69" t="s">
        <v>76</v>
      </c>
      <c r="B40" s="74" t="s">
        <v>106</v>
      </c>
      <c r="H40" s="68"/>
      <c r="I40" s="68"/>
      <c r="J40" s="68"/>
      <c r="K40" s="68"/>
      <c r="L40" s="68"/>
      <c r="M40" s="68"/>
      <c r="N40" s="68"/>
      <c r="O40" s="68"/>
      <c r="P40" s="68"/>
      <c r="Q40" s="68"/>
      <c r="R40" s="68"/>
      <c r="S40" s="68"/>
      <c r="T40" s="68"/>
      <c r="U40" s="68"/>
      <c r="V40" s="68"/>
      <c r="W40" s="68"/>
      <c r="X40" s="68"/>
      <c r="Y40" s="68"/>
      <c r="Z40" s="68"/>
      <c r="AA40" s="68"/>
    </row>
    <row r="41" ht="24.0" customHeight="1">
      <c r="A41" s="69" t="s">
        <v>78</v>
      </c>
      <c r="B41" s="74" t="s">
        <v>107</v>
      </c>
      <c r="H41" s="68"/>
      <c r="I41" s="68"/>
      <c r="J41" s="68"/>
      <c r="K41" s="68"/>
      <c r="L41" s="68"/>
      <c r="M41" s="68"/>
      <c r="N41" s="68"/>
      <c r="O41" s="68"/>
      <c r="P41" s="68"/>
      <c r="Q41" s="68"/>
      <c r="R41" s="68"/>
      <c r="S41" s="68"/>
      <c r="T41" s="68"/>
      <c r="U41" s="68"/>
      <c r="V41" s="68"/>
      <c r="W41" s="68"/>
      <c r="X41" s="68"/>
      <c r="Y41" s="68"/>
      <c r="Z41" s="68"/>
      <c r="AA41" s="68"/>
    </row>
    <row r="42" ht="24.0" customHeight="1">
      <c r="A42" s="69" t="s">
        <v>80</v>
      </c>
      <c r="B42" s="70" t="s">
        <v>108</v>
      </c>
      <c r="H42" s="68"/>
      <c r="I42" s="68"/>
      <c r="J42" s="68"/>
      <c r="K42" s="68"/>
      <c r="L42" s="68"/>
      <c r="M42" s="68"/>
      <c r="N42" s="68"/>
      <c r="O42" s="68"/>
      <c r="P42" s="68"/>
      <c r="Q42" s="68"/>
      <c r="R42" s="68"/>
      <c r="S42" s="68"/>
      <c r="T42" s="68"/>
      <c r="U42" s="68"/>
      <c r="V42" s="68"/>
      <c r="W42" s="68"/>
      <c r="X42" s="68"/>
      <c r="Y42" s="68"/>
      <c r="Z42" s="68"/>
      <c r="AA42" s="68"/>
    </row>
    <row r="43" ht="24.0" customHeight="1">
      <c r="A43" s="83"/>
      <c r="B43" s="65"/>
      <c r="C43" s="65"/>
      <c r="D43" s="65"/>
      <c r="E43" s="65"/>
      <c r="F43" s="65"/>
      <c r="G43" s="65"/>
      <c r="H43" s="68"/>
      <c r="I43" s="68"/>
      <c r="J43" s="68"/>
      <c r="K43" s="68"/>
      <c r="L43" s="68"/>
      <c r="M43" s="68"/>
      <c r="N43" s="68"/>
      <c r="O43" s="68"/>
      <c r="P43" s="68"/>
      <c r="Q43" s="68"/>
      <c r="R43" s="68"/>
      <c r="S43" s="68"/>
      <c r="T43" s="68"/>
      <c r="U43" s="68"/>
      <c r="V43" s="68"/>
      <c r="W43" s="68"/>
      <c r="X43" s="68"/>
      <c r="Y43" s="68"/>
      <c r="Z43" s="68"/>
      <c r="AA43" s="68"/>
    </row>
    <row r="44" ht="24.0" customHeight="1">
      <c r="A44" s="80" t="s">
        <v>109</v>
      </c>
      <c r="C44" s="65"/>
      <c r="D44" s="65"/>
      <c r="E44" s="65"/>
      <c r="F44" s="65"/>
      <c r="G44" s="65"/>
      <c r="H44" s="68"/>
      <c r="I44" s="68"/>
      <c r="J44" s="68"/>
      <c r="K44" s="68"/>
      <c r="L44" s="68"/>
      <c r="M44" s="68"/>
      <c r="N44" s="68"/>
      <c r="O44" s="68"/>
      <c r="P44" s="68"/>
      <c r="Q44" s="68"/>
      <c r="R44" s="68"/>
      <c r="S44" s="68"/>
      <c r="T44" s="68"/>
      <c r="U44" s="68"/>
      <c r="V44" s="68"/>
      <c r="W44" s="68"/>
      <c r="X44" s="68"/>
      <c r="Y44" s="68"/>
      <c r="Z44" s="68"/>
      <c r="AA44" s="68"/>
    </row>
    <row r="45" ht="24.0" customHeight="1">
      <c r="A45" s="69" t="s">
        <v>72</v>
      </c>
      <c r="B45" s="84" t="s">
        <v>110</v>
      </c>
      <c r="H45" s="68"/>
      <c r="I45" s="68"/>
      <c r="J45" s="68"/>
      <c r="K45" s="68"/>
      <c r="L45" s="68"/>
      <c r="M45" s="68"/>
      <c r="N45" s="68"/>
      <c r="O45" s="68"/>
      <c r="P45" s="68"/>
      <c r="Q45" s="68"/>
      <c r="R45" s="68"/>
      <c r="S45" s="68"/>
      <c r="T45" s="68"/>
      <c r="U45" s="68"/>
      <c r="V45" s="68"/>
      <c r="W45" s="68"/>
      <c r="X45" s="68"/>
      <c r="Y45" s="68"/>
      <c r="Z45" s="68"/>
      <c r="AA45" s="68"/>
    </row>
    <row r="46" ht="24.0" customHeight="1">
      <c r="A46" s="69" t="s">
        <v>74</v>
      </c>
      <c r="B46" s="84" t="s">
        <v>111</v>
      </c>
      <c r="H46" s="68"/>
      <c r="I46" s="68"/>
      <c r="J46" s="68"/>
      <c r="K46" s="68"/>
      <c r="L46" s="68"/>
      <c r="M46" s="68"/>
      <c r="N46" s="68"/>
      <c r="O46" s="68"/>
      <c r="P46" s="68"/>
      <c r="Q46" s="68"/>
      <c r="R46" s="68"/>
      <c r="S46" s="68"/>
      <c r="T46" s="68"/>
      <c r="U46" s="68"/>
      <c r="V46" s="68"/>
      <c r="W46" s="68"/>
      <c r="X46" s="68"/>
      <c r="Y46" s="68"/>
      <c r="Z46" s="68"/>
      <c r="AA46" s="68"/>
    </row>
    <row r="47" ht="24.0" customHeight="1">
      <c r="A47" s="69" t="s">
        <v>76</v>
      </c>
      <c r="B47" s="84" t="s">
        <v>112</v>
      </c>
      <c r="H47" s="68"/>
      <c r="I47" s="68"/>
      <c r="J47" s="68"/>
      <c r="K47" s="68"/>
      <c r="L47" s="68"/>
      <c r="M47" s="68"/>
      <c r="N47" s="68"/>
      <c r="O47" s="68"/>
      <c r="P47" s="68"/>
      <c r="Q47" s="68"/>
      <c r="R47" s="68"/>
      <c r="S47" s="68"/>
      <c r="T47" s="68"/>
      <c r="U47" s="68"/>
      <c r="V47" s="68"/>
      <c r="W47" s="68"/>
      <c r="X47" s="68"/>
      <c r="Y47" s="68"/>
      <c r="Z47" s="68"/>
      <c r="AA47" s="68"/>
    </row>
    <row r="48" ht="24.0" customHeight="1">
      <c r="A48" s="69" t="s">
        <v>78</v>
      </c>
      <c r="B48" s="84" t="s">
        <v>113</v>
      </c>
      <c r="H48" s="68"/>
      <c r="I48" s="68"/>
      <c r="J48" s="68"/>
      <c r="K48" s="68"/>
      <c r="L48" s="68"/>
      <c r="M48" s="68"/>
      <c r="N48" s="68"/>
      <c r="O48" s="68"/>
      <c r="P48" s="68"/>
      <c r="Q48" s="68"/>
      <c r="R48" s="68"/>
      <c r="S48" s="68"/>
      <c r="T48" s="68"/>
      <c r="U48" s="68"/>
      <c r="V48" s="68"/>
      <c r="W48" s="68"/>
      <c r="X48" s="68"/>
      <c r="Y48" s="68"/>
      <c r="Z48" s="68"/>
      <c r="AA48" s="68"/>
    </row>
    <row r="49" ht="24.0" customHeight="1">
      <c r="A49" s="69" t="s">
        <v>80</v>
      </c>
      <c r="B49" s="85" t="s">
        <v>114</v>
      </c>
      <c r="H49" s="68"/>
      <c r="I49" s="68"/>
      <c r="J49" s="68"/>
      <c r="K49" s="68"/>
      <c r="L49" s="68"/>
      <c r="M49" s="68"/>
      <c r="N49" s="68"/>
      <c r="O49" s="68"/>
      <c r="P49" s="68"/>
      <c r="Q49" s="68"/>
      <c r="R49" s="68"/>
      <c r="S49" s="68"/>
      <c r="T49" s="68"/>
      <c r="U49" s="68"/>
      <c r="V49" s="68"/>
      <c r="W49" s="68"/>
      <c r="X49" s="68"/>
      <c r="Y49" s="68"/>
      <c r="Z49" s="68"/>
      <c r="AA49" s="68"/>
    </row>
    <row r="50" ht="24.0" customHeight="1">
      <c r="A50" s="69" t="s">
        <v>82</v>
      </c>
      <c r="B50" s="85" t="s">
        <v>115</v>
      </c>
      <c r="H50" s="68"/>
      <c r="I50" s="68"/>
      <c r="J50" s="68"/>
      <c r="K50" s="68"/>
      <c r="L50" s="68"/>
      <c r="M50" s="68"/>
      <c r="N50" s="68"/>
      <c r="O50" s="68"/>
      <c r="P50" s="68"/>
      <c r="Q50" s="68"/>
      <c r="R50" s="68"/>
      <c r="S50" s="68"/>
      <c r="T50" s="68"/>
      <c r="U50" s="68"/>
      <c r="V50" s="68"/>
      <c r="W50" s="68"/>
      <c r="X50" s="68"/>
      <c r="Y50" s="68"/>
      <c r="Z50" s="68"/>
      <c r="AA50" s="68"/>
    </row>
    <row r="51" ht="24.0" customHeight="1">
      <c r="A51" s="83"/>
      <c r="B51" s="65"/>
      <c r="C51" s="65"/>
      <c r="D51" s="65"/>
      <c r="E51" s="65"/>
      <c r="F51" s="65"/>
      <c r="G51" s="65"/>
      <c r="H51" s="68"/>
      <c r="I51" s="68"/>
      <c r="J51" s="68"/>
      <c r="K51" s="68"/>
      <c r="L51" s="68"/>
      <c r="M51" s="68"/>
      <c r="N51" s="68"/>
      <c r="O51" s="68"/>
      <c r="P51" s="68"/>
      <c r="Q51" s="68"/>
      <c r="R51" s="68"/>
      <c r="S51" s="68"/>
      <c r="T51" s="68"/>
      <c r="U51" s="68"/>
      <c r="V51" s="68"/>
      <c r="W51" s="68"/>
      <c r="X51" s="68"/>
      <c r="Y51" s="68"/>
      <c r="Z51" s="68"/>
      <c r="AA51" s="68"/>
    </row>
    <row r="52" ht="24.0" customHeight="1">
      <c r="A52" s="80" t="s">
        <v>116</v>
      </c>
      <c r="B52" s="65"/>
      <c r="C52" s="65"/>
      <c r="D52" s="65"/>
      <c r="E52" s="65"/>
      <c r="F52" s="65"/>
      <c r="G52" s="65"/>
      <c r="H52" s="68"/>
      <c r="I52" s="68"/>
      <c r="J52" s="68"/>
      <c r="K52" s="68"/>
      <c r="L52" s="68"/>
      <c r="M52" s="68"/>
      <c r="N52" s="68"/>
      <c r="O52" s="68"/>
      <c r="P52" s="68"/>
      <c r="Q52" s="68"/>
      <c r="R52" s="68"/>
      <c r="S52" s="68"/>
      <c r="T52" s="68"/>
      <c r="U52" s="68"/>
      <c r="V52" s="68"/>
      <c r="W52" s="68"/>
      <c r="X52" s="68"/>
      <c r="Y52" s="68"/>
      <c r="Z52" s="68"/>
      <c r="AA52" s="68"/>
    </row>
    <row r="53" ht="24.0" customHeight="1">
      <c r="A53" s="86" t="s">
        <v>72</v>
      </c>
      <c r="B53" s="87" t="s">
        <v>117</v>
      </c>
      <c r="H53" s="68"/>
      <c r="I53" s="68"/>
      <c r="J53" s="68"/>
      <c r="K53" s="68"/>
      <c r="L53" s="68"/>
      <c r="M53" s="68"/>
      <c r="N53" s="68"/>
      <c r="O53" s="68"/>
      <c r="P53" s="68"/>
      <c r="Q53" s="68"/>
      <c r="R53" s="68"/>
      <c r="S53" s="68"/>
      <c r="T53" s="68"/>
      <c r="U53" s="68"/>
      <c r="V53" s="68"/>
      <c r="W53" s="68"/>
      <c r="X53" s="68"/>
      <c r="Y53" s="68"/>
      <c r="Z53" s="68"/>
      <c r="AA53" s="68"/>
    </row>
    <row r="54" ht="24.0" customHeight="1">
      <c r="A54" s="86" t="s">
        <v>74</v>
      </c>
      <c r="B54" s="84" t="s">
        <v>118</v>
      </c>
      <c r="H54" s="68"/>
      <c r="I54" s="68"/>
      <c r="J54" s="68"/>
      <c r="K54" s="68"/>
      <c r="L54" s="68"/>
      <c r="M54" s="68"/>
      <c r="N54" s="68"/>
      <c r="O54" s="68"/>
      <c r="P54" s="68"/>
      <c r="Q54" s="68"/>
      <c r="R54" s="68"/>
      <c r="S54" s="68"/>
      <c r="T54" s="68"/>
      <c r="U54" s="68"/>
      <c r="V54" s="68"/>
      <c r="W54" s="68"/>
      <c r="X54" s="68"/>
      <c r="Y54" s="68"/>
      <c r="Z54" s="68"/>
      <c r="AA54" s="68"/>
    </row>
    <row r="55" ht="24.0" customHeight="1">
      <c r="A55" s="86" t="s">
        <v>76</v>
      </c>
      <c r="B55" s="84" t="s">
        <v>119</v>
      </c>
      <c r="H55" s="68"/>
      <c r="I55" s="68"/>
      <c r="J55" s="68"/>
      <c r="K55" s="68"/>
      <c r="L55" s="68"/>
      <c r="M55" s="68"/>
      <c r="N55" s="68"/>
      <c r="O55" s="68"/>
      <c r="P55" s="68"/>
      <c r="Q55" s="68"/>
      <c r="R55" s="68"/>
      <c r="S55" s="68"/>
      <c r="T55" s="68"/>
      <c r="U55" s="68"/>
      <c r="V55" s="68"/>
      <c r="W55" s="68"/>
      <c r="X55" s="68"/>
      <c r="Y55" s="68"/>
      <c r="Z55" s="68"/>
      <c r="AA55" s="68"/>
    </row>
    <row r="56" ht="24.0" customHeight="1">
      <c r="A56" s="86" t="s">
        <v>78</v>
      </c>
      <c r="B56" s="88" t="s">
        <v>120</v>
      </c>
      <c r="H56" s="68"/>
      <c r="I56" s="68"/>
      <c r="J56" s="68"/>
      <c r="K56" s="68"/>
      <c r="L56" s="68"/>
      <c r="M56" s="68"/>
      <c r="N56" s="68"/>
      <c r="O56" s="68"/>
      <c r="P56" s="68"/>
      <c r="Q56" s="68"/>
      <c r="R56" s="68"/>
      <c r="S56" s="68"/>
      <c r="T56" s="68"/>
      <c r="U56" s="68"/>
      <c r="V56" s="68"/>
      <c r="W56" s="68"/>
      <c r="X56" s="68"/>
      <c r="Y56" s="68"/>
      <c r="Z56" s="68"/>
      <c r="AA56" s="68"/>
    </row>
    <row r="57" ht="24.0" customHeight="1">
      <c r="A57" s="86" t="s">
        <v>80</v>
      </c>
      <c r="B57" s="84" t="s">
        <v>121</v>
      </c>
      <c r="H57" s="68"/>
      <c r="I57" s="68"/>
      <c r="J57" s="68"/>
      <c r="K57" s="68"/>
      <c r="L57" s="68"/>
      <c r="M57" s="68"/>
      <c r="N57" s="68"/>
      <c r="O57" s="68"/>
      <c r="P57" s="68"/>
      <c r="Q57" s="68"/>
      <c r="R57" s="68"/>
      <c r="S57" s="68"/>
      <c r="T57" s="68"/>
      <c r="U57" s="68"/>
      <c r="V57" s="68"/>
      <c r="W57" s="68"/>
      <c r="X57" s="68"/>
      <c r="Y57" s="68"/>
      <c r="Z57" s="68"/>
      <c r="AA57" s="68"/>
    </row>
    <row r="58" ht="24.0" customHeight="1">
      <c r="A58" s="86" t="s">
        <v>82</v>
      </c>
      <c r="B58" s="84" t="s">
        <v>122</v>
      </c>
      <c r="H58" s="68"/>
      <c r="I58" s="68"/>
      <c r="J58" s="68"/>
      <c r="K58" s="68"/>
      <c r="L58" s="68"/>
      <c r="M58" s="68"/>
      <c r="N58" s="68"/>
      <c r="O58" s="68"/>
      <c r="P58" s="68"/>
      <c r="Q58" s="68"/>
      <c r="R58" s="68"/>
      <c r="S58" s="68"/>
      <c r="T58" s="68"/>
      <c r="U58" s="68"/>
      <c r="V58" s="68"/>
      <c r="W58" s="68"/>
      <c r="X58" s="68"/>
      <c r="Y58" s="68"/>
      <c r="Z58" s="68"/>
      <c r="AA58" s="68"/>
    </row>
    <row r="59" ht="24.0" customHeight="1">
      <c r="A59" s="86" t="s">
        <v>84</v>
      </c>
      <c r="B59" s="84" t="s">
        <v>123</v>
      </c>
      <c r="H59" s="68"/>
      <c r="I59" s="68"/>
      <c r="J59" s="68"/>
      <c r="K59" s="68"/>
      <c r="L59" s="68"/>
      <c r="M59" s="68"/>
      <c r="N59" s="68"/>
      <c r="O59" s="68"/>
      <c r="P59" s="68"/>
      <c r="Q59" s="68"/>
      <c r="R59" s="68"/>
      <c r="S59" s="68"/>
      <c r="T59" s="68"/>
      <c r="U59" s="68"/>
      <c r="V59" s="68"/>
      <c r="W59" s="68"/>
      <c r="X59" s="68"/>
      <c r="Y59" s="68"/>
      <c r="Z59" s="68"/>
      <c r="AA59" s="68"/>
    </row>
    <row r="60" ht="24.0" customHeight="1">
      <c r="A60" s="86" t="s">
        <v>86</v>
      </c>
      <c r="B60" s="84" t="s">
        <v>124</v>
      </c>
      <c r="H60" s="68"/>
      <c r="I60" s="68"/>
      <c r="J60" s="68"/>
      <c r="K60" s="68"/>
      <c r="L60" s="68"/>
      <c r="M60" s="68"/>
      <c r="N60" s="68"/>
      <c r="O60" s="68"/>
      <c r="P60" s="68"/>
      <c r="Q60" s="68"/>
      <c r="R60" s="68"/>
      <c r="S60" s="68"/>
      <c r="T60" s="68"/>
      <c r="U60" s="68"/>
      <c r="V60" s="68"/>
      <c r="W60" s="68"/>
      <c r="X60" s="68"/>
      <c r="Y60" s="68"/>
      <c r="Z60" s="68"/>
      <c r="AA60" s="68"/>
    </row>
    <row r="61" ht="24.0" customHeight="1">
      <c r="A61" s="86" t="s">
        <v>88</v>
      </c>
      <c r="B61" s="84" t="s">
        <v>125</v>
      </c>
      <c r="H61" s="68"/>
      <c r="I61" s="68"/>
      <c r="J61" s="68"/>
      <c r="K61" s="68"/>
      <c r="L61" s="68"/>
      <c r="M61" s="68"/>
      <c r="N61" s="68"/>
      <c r="O61" s="68"/>
      <c r="P61" s="68"/>
      <c r="Q61" s="68"/>
      <c r="R61" s="68"/>
      <c r="S61" s="68"/>
      <c r="T61" s="68"/>
      <c r="U61" s="68"/>
      <c r="V61" s="68"/>
      <c r="W61" s="68"/>
      <c r="X61" s="68"/>
      <c r="Y61" s="68"/>
      <c r="Z61" s="68"/>
      <c r="AA61" s="68"/>
    </row>
    <row r="62" ht="24.0" customHeight="1">
      <c r="A62" s="86" t="s">
        <v>100</v>
      </c>
      <c r="B62" s="84" t="s">
        <v>126</v>
      </c>
      <c r="H62" s="68"/>
      <c r="I62" s="68"/>
      <c r="J62" s="68"/>
      <c r="K62" s="68"/>
      <c r="L62" s="68"/>
      <c r="M62" s="68"/>
      <c r="N62" s="68"/>
      <c r="O62" s="68"/>
      <c r="P62" s="68"/>
      <c r="Q62" s="68"/>
      <c r="R62" s="68"/>
      <c r="S62" s="68"/>
      <c r="T62" s="68"/>
      <c r="U62" s="68"/>
      <c r="V62" s="68"/>
      <c r="W62" s="68"/>
      <c r="X62" s="68"/>
      <c r="Y62" s="68"/>
      <c r="Z62" s="68"/>
      <c r="AA62" s="68"/>
    </row>
    <row r="63" ht="24.0" customHeight="1">
      <c r="A63" s="86" t="s">
        <v>127</v>
      </c>
      <c r="B63" s="84" t="s">
        <v>128</v>
      </c>
      <c r="H63" s="68"/>
      <c r="I63" s="68"/>
      <c r="J63" s="68"/>
      <c r="K63" s="68"/>
      <c r="L63" s="68"/>
      <c r="M63" s="68"/>
      <c r="N63" s="68"/>
      <c r="O63" s="68"/>
      <c r="P63" s="68"/>
      <c r="Q63" s="68"/>
      <c r="R63" s="68"/>
      <c r="S63" s="68"/>
      <c r="T63" s="68"/>
      <c r="U63" s="68"/>
      <c r="V63" s="68"/>
      <c r="W63" s="68"/>
      <c r="X63" s="68"/>
      <c r="Y63" s="68"/>
      <c r="Z63" s="68"/>
      <c r="AA63" s="68"/>
    </row>
    <row r="64" ht="24.0" customHeight="1">
      <c r="A64" s="86" t="s">
        <v>129</v>
      </c>
      <c r="B64" s="84" t="s">
        <v>130</v>
      </c>
      <c r="H64" s="68"/>
      <c r="I64" s="68"/>
      <c r="J64" s="68"/>
      <c r="K64" s="68"/>
      <c r="L64" s="68"/>
      <c r="M64" s="68"/>
      <c r="N64" s="68"/>
      <c r="O64" s="68"/>
      <c r="P64" s="68"/>
      <c r="Q64" s="68"/>
      <c r="R64" s="68"/>
      <c r="S64" s="68"/>
      <c r="T64" s="68"/>
      <c r="U64" s="68"/>
      <c r="V64" s="68"/>
      <c r="W64" s="68"/>
      <c r="X64" s="68"/>
      <c r="Y64" s="68"/>
      <c r="Z64" s="68"/>
      <c r="AA64" s="68"/>
    </row>
    <row r="65" ht="38.25" customHeight="1">
      <c r="A65" s="86" t="s">
        <v>131</v>
      </c>
      <c r="B65" s="85" t="s">
        <v>132</v>
      </c>
      <c r="H65" s="68"/>
      <c r="I65" s="68"/>
      <c r="J65" s="68"/>
      <c r="K65" s="68"/>
      <c r="L65" s="68"/>
      <c r="M65" s="68"/>
      <c r="N65" s="68"/>
      <c r="O65" s="68"/>
      <c r="P65" s="68"/>
      <c r="Q65" s="68"/>
      <c r="R65" s="68"/>
      <c r="S65" s="68"/>
      <c r="T65" s="68"/>
      <c r="U65" s="68"/>
      <c r="V65" s="68"/>
      <c r="W65" s="68"/>
      <c r="X65" s="68"/>
      <c r="Y65" s="68"/>
      <c r="Z65" s="68"/>
      <c r="AA65" s="68"/>
    </row>
    <row r="66" ht="39.75" customHeight="1">
      <c r="A66" s="86" t="s">
        <v>133</v>
      </c>
      <c r="B66" s="84" t="s">
        <v>134</v>
      </c>
      <c r="H66" s="68"/>
      <c r="I66" s="68"/>
      <c r="J66" s="68"/>
      <c r="K66" s="68"/>
      <c r="L66" s="68"/>
      <c r="M66" s="68"/>
      <c r="N66" s="68"/>
      <c r="O66" s="68"/>
      <c r="P66" s="68"/>
      <c r="Q66" s="68"/>
      <c r="R66" s="68"/>
      <c r="S66" s="68"/>
      <c r="T66" s="68"/>
      <c r="U66" s="68"/>
      <c r="V66" s="68"/>
      <c r="W66" s="68"/>
      <c r="X66" s="68"/>
      <c r="Y66" s="68"/>
      <c r="Z66" s="68"/>
      <c r="AA66" s="68"/>
    </row>
    <row r="67" ht="24.0" customHeight="1">
      <c r="A67" s="86" t="s">
        <v>135</v>
      </c>
      <c r="B67" s="84" t="s">
        <v>136</v>
      </c>
      <c r="H67" s="68"/>
      <c r="I67" s="68"/>
      <c r="J67" s="68"/>
      <c r="K67" s="68"/>
      <c r="L67" s="68"/>
      <c r="M67" s="68"/>
      <c r="N67" s="68"/>
      <c r="O67" s="68"/>
      <c r="P67" s="68"/>
      <c r="Q67" s="68"/>
      <c r="R67" s="68"/>
      <c r="S67" s="68"/>
      <c r="T67" s="68"/>
      <c r="U67" s="68"/>
      <c r="V67" s="68"/>
      <c r="W67" s="68"/>
      <c r="X67" s="68"/>
      <c r="Y67" s="68"/>
      <c r="Z67" s="68"/>
      <c r="AA67" s="68"/>
    </row>
    <row r="68" ht="24.0" customHeight="1">
      <c r="A68" s="86" t="s">
        <v>137</v>
      </c>
      <c r="B68" s="84" t="s">
        <v>138</v>
      </c>
      <c r="H68" s="68"/>
      <c r="I68" s="68"/>
      <c r="J68" s="68"/>
      <c r="K68" s="68"/>
      <c r="L68" s="68"/>
      <c r="M68" s="68"/>
      <c r="N68" s="68"/>
      <c r="O68" s="68"/>
      <c r="P68" s="68"/>
      <c r="Q68" s="68"/>
      <c r="R68" s="68"/>
      <c r="S68" s="68"/>
      <c r="T68" s="68"/>
      <c r="U68" s="68"/>
      <c r="V68" s="68"/>
      <c r="W68" s="68"/>
      <c r="X68" s="68"/>
      <c r="Y68" s="68"/>
      <c r="Z68" s="68"/>
      <c r="AA68" s="68"/>
    </row>
    <row r="69" ht="24.0" customHeight="1">
      <c r="A69" s="86" t="s">
        <v>139</v>
      </c>
      <c r="B69" s="84" t="s">
        <v>140</v>
      </c>
      <c r="H69" s="68"/>
      <c r="I69" s="68"/>
      <c r="J69" s="68"/>
      <c r="K69" s="68"/>
      <c r="L69" s="68"/>
      <c r="M69" s="68"/>
      <c r="N69" s="68"/>
      <c r="O69" s="68"/>
      <c r="P69" s="68"/>
      <c r="Q69" s="68"/>
      <c r="R69" s="68"/>
      <c r="S69" s="68"/>
      <c r="T69" s="68"/>
      <c r="U69" s="68"/>
      <c r="V69" s="68"/>
      <c r="W69" s="68"/>
      <c r="X69" s="68"/>
      <c r="Y69" s="68"/>
      <c r="Z69" s="68"/>
      <c r="AA69" s="68"/>
    </row>
    <row r="70" ht="24.0" customHeight="1">
      <c r="A70" s="86" t="s">
        <v>141</v>
      </c>
      <c r="B70" s="85" t="s">
        <v>142</v>
      </c>
      <c r="H70" s="68"/>
      <c r="I70" s="68"/>
      <c r="J70" s="68"/>
      <c r="K70" s="68"/>
      <c r="L70" s="68"/>
      <c r="M70" s="68"/>
      <c r="N70" s="68"/>
      <c r="O70" s="68"/>
      <c r="P70" s="68"/>
      <c r="Q70" s="68"/>
      <c r="R70" s="68"/>
      <c r="S70" s="68"/>
      <c r="T70" s="68"/>
      <c r="U70" s="68"/>
      <c r="V70" s="68"/>
      <c r="W70" s="68"/>
      <c r="X70" s="68"/>
      <c r="Y70" s="68"/>
      <c r="Z70" s="68"/>
      <c r="AA70" s="68"/>
    </row>
    <row r="71" ht="24.0" customHeight="1">
      <c r="A71" s="86" t="s">
        <v>143</v>
      </c>
      <c r="B71" s="84" t="s">
        <v>144</v>
      </c>
      <c r="H71" s="68"/>
      <c r="I71" s="68"/>
      <c r="J71" s="68"/>
      <c r="K71" s="68"/>
      <c r="L71" s="68"/>
      <c r="M71" s="68"/>
      <c r="N71" s="68"/>
      <c r="O71" s="68"/>
      <c r="P71" s="68"/>
      <c r="Q71" s="68"/>
      <c r="R71" s="68"/>
      <c r="S71" s="68"/>
      <c r="T71" s="68"/>
      <c r="U71" s="68"/>
      <c r="V71" s="68"/>
      <c r="W71" s="68"/>
      <c r="X71" s="68"/>
      <c r="Y71" s="68"/>
      <c r="Z71" s="68"/>
      <c r="AA71" s="68"/>
    </row>
    <row r="72" ht="24.0" customHeight="1">
      <c r="A72" s="86" t="s">
        <v>145</v>
      </c>
      <c r="B72" s="84" t="s">
        <v>146</v>
      </c>
      <c r="H72" s="68"/>
      <c r="I72" s="68"/>
      <c r="J72" s="68"/>
      <c r="K72" s="68"/>
      <c r="L72" s="68"/>
      <c r="M72" s="68"/>
      <c r="N72" s="68"/>
      <c r="O72" s="68"/>
      <c r="P72" s="68"/>
      <c r="Q72" s="68"/>
      <c r="R72" s="68"/>
      <c r="S72" s="68"/>
      <c r="T72" s="68"/>
      <c r="U72" s="68"/>
      <c r="V72" s="68"/>
      <c r="W72" s="68"/>
      <c r="X72" s="68"/>
      <c r="Y72" s="68"/>
      <c r="Z72" s="68"/>
      <c r="AA72" s="68"/>
    </row>
    <row r="73">
      <c r="A73" s="86" t="s">
        <v>147</v>
      </c>
      <c r="B73" s="84" t="s">
        <v>148</v>
      </c>
      <c r="H73" s="68"/>
      <c r="I73" s="68"/>
      <c r="J73" s="68"/>
      <c r="K73" s="68"/>
      <c r="L73" s="68"/>
      <c r="M73" s="68"/>
      <c r="N73" s="68"/>
      <c r="O73" s="68"/>
      <c r="P73" s="68"/>
      <c r="Q73" s="68"/>
      <c r="R73" s="68"/>
      <c r="S73" s="68"/>
      <c r="T73" s="68"/>
      <c r="U73" s="68"/>
      <c r="V73" s="68"/>
      <c r="W73" s="68"/>
      <c r="X73" s="68"/>
      <c r="Y73" s="68"/>
      <c r="Z73" s="68"/>
      <c r="AA73" s="68"/>
    </row>
    <row r="74">
      <c r="A74" s="86" t="s">
        <v>149</v>
      </c>
      <c r="B74" s="84" t="s">
        <v>150</v>
      </c>
      <c r="H74" s="68"/>
      <c r="I74" s="68"/>
      <c r="J74" s="68"/>
      <c r="K74" s="68"/>
      <c r="L74" s="68"/>
      <c r="M74" s="68"/>
      <c r="N74" s="68"/>
      <c r="O74" s="68"/>
      <c r="P74" s="68"/>
      <c r="Q74" s="68"/>
      <c r="R74" s="68"/>
      <c r="S74" s="68"/>
      <c r="T74" s="68"/>
      <c r="U74" s="68"/>
      <c r="V74" s="68"/>
      <c r="W74" s="68"/>
      <c r="X74" s="68"/>
      <c r="Y74" s="68"/>
      <c r="Z74" s="68"/>
      <c r="AA74" s="68"/>
    </row>
    <row r="75" ht="24.0" customHeight="1">
      <c r="A75" s="89"/>
      <c r="B75" s="79"/>
      <c r="C75" s="79"/>
      <c r="D75" s="79"/>
      <c r="E75" s="79"/>
      <c r="F75" s="79"/>
      <c r="G75" s="79"/>
      <c r="H75" s="68"/>
      <c r="I75" s="68"/>
      <c r="J75" s="68"/>
      <c r="K75" s="68"/>
      <c r="L75" s="68"/>
      <c r="M75" s="68"/>
      <c r="N75" s="68"/>
      <c r="O75" s="68"/>
      <c r="P75" s="68"/>
      <c r="Q75" s="68"/>
      <c r="R75" s="68"/>
      <c r="S75" s="68"/>
      <c r="T75" s="68"/>
      <c r="U75" s="68"/>
      <c r="V75" s="68"/>
      <c r="W75" s="68"/>
      <c r="X75" s="68"/>
      <c r="Y75" s="68"/>
      <c r="Z75" s="68"/>
      <c r="AA75" s="68"/>
    </row>
    <row r="76" ht="24.0" customHeight="1">
      <c r="A76" s="65"/>
      <c r="B76" s="65"/>
      <c r="C76" s="65"/>
      <c r="D76" s="65"/>
      <c r="E76" s="65"/>
      <c r="F76" s="65"/>
      <c r="G76" s="65"/>
      <c r="H76" s="68"/>
      <c r="I76" s="68"/>
      <c r="J76" s="68"/>
      <c r="K76" s="68"/>
      <c r="L76" s="68"/>
      <c r="M76" s="68"/>
      <c r="N76" s="68"/>
      <c r="O76" s="68"/>
      <c r="P76" s="68"/>
      <c r="Q76" s="68"/>
      <c r="R76" s="68"/>
      <c r="S76" s="68"/>
      <c r="T76" s="68"/>
      <c r="U76" s="68"/>
      <c r="V76" s="68"/>
      <c r="W76" s="68"/>
      <c r="X76" s="68"/>
      <c r="Y76" s="68"/>
      <c r="Z76" s="68"/>
      <c r="AA76" s="68"/>
    </row>
    <row r="77" ht="24.0" customHeight="1">
      <c r="A77" s="80" t="s">
        <v>151</v>
      </c>
      <c r="H77" s="68"/>
      <c r="I77" s="68"/>
      <c r="J77" s="68"/>
      <c r="K77" s="68"/>
      <c r="L77" s="68"/>
      <c r="M77" s="68"/>
      <c r="N77" s="68"/>
      <c r="O77" s="68"/>
      <c r="P77" s="68"/>
      <c r="Q77" s="68"/>
      <c r="R77" s="68"/>
      <c r="S77" s="68"/>
      <c r="T77" s="68"/>
      <c r="U77" s="68"/>
      <c r="V77" s="68"/>
      <c r="W77" s="68"/>
      <c r="X77" s="68"/>
      <c r="Y77" s="68"/>
      <c r="Z77" s="68"/>
      <c r="AA77" s="68"/>
    </row>
    <row r="78">
      <c r="A78" s="86" t="s">
        <v>72</v>
      </c>
      <c r="B78" s="90" t="s">
        <v>152</v>
      </c>
      <c r="H78" s="68"/>
      <c r="I78" s="68"/>
      <c r="J78" s="68"/>
      <c r="K78" s="68"/>
      <c r="L78" s="68"/>
      <c r="M78" s="68"/>
      <c r="N78" s="68"/>
      <c r="O78" s="68"/>
      <c r="P78" s="68"/>
      <c r="Q78" s="68"/>
      <c r="R78" s="68"/>
      <c r="S78" s="68"/>
      <c r="T78" s="68"/>
      <c r="U78" s="68"/>
      <c r="V78" s="68"/>
      <c r="W78" s="68"/>
      <c r="X78" s="68"/>
      <c r="Y78" s="68"/>
      <c r="Z78" s="68"/>
      <c r="AA78" s="68"/>
    </row>
    <row r="79" ht="24.0" customHeight="1">
      <c r="A79" s="86" t="s">
        <v>74</v>
      </c>
      <c r="B79" s="90" t="s">
        <v>153</v>
      </c>
      <c r="H79" s="68"/>
      <c r="I79" s="68"/>
      <c r="J79" s="68"/>
      <c r="K79" s="68"/>
      <c r="L79" s="68"/>
      <c r="M79" s="68"/>
      <c r="N79" s="68"/>
      <c r="O79" s="68"/>
      <c r="P79" s="68"/>
      <c r="Q79" s="68"/>
      <c r="R79" s="68"/>
      <c r="S79" s="68"/>
      <c r="T79" s="68"/>
      <c r="U79" s="68"/>
      <c r="V79" s="68"/>
      <c r="W79" s="68"/>
      <c r="X79" s="68"/>
      <c r="Y79" s="68"/>
      <c r="Z79" s="68"/>
      <c r="AA79" s="68"/>
    </row>
    <row r="80" ht="24.0" customHeight="1">
      <c r="A80" s="82"/>
      <c r="B80" s="82"/>
      <c r="C80" s="82"/>
      <c r="D80" s="82"/>
      <c r="E80" s="82"/>
      <c r="F80" s="82"/>
      <c r="G80" s="82"/>
      <c r="H80" s="68"/>
      <c r="I80" s="68"/>
      <c r="J80" s="68"/>
      <c r="K80" s="68"/>
      <c r="L80" s="68"/>
      <c r="M80" s="68"/>
      <c r="N80" s="68"/>
      <c r="O80" s="68"/>
      <c r="P80" s="68"/>
      <c r="Q80" s="68"/>
      <c r="R80" s="68"/>
      <c r="S80" s="68"/>
      <c r="T80" s="68"/>
      <c r="U80" s="68"/>
      <c r="V80" s="68"/>
      <c r="W80" s="68"/>
      <c r="X80" s="68"/>
      <c r="Y80" s="68"/>
      <c r="Z80" s="68"/>
      <c r="AA80" s="68"/>
    </row>
    <row r="81" ht="24.0" customHeight="1">
      <c r="A81" s="82"/>
      <c r="B81" s="82"/>
      <c r="C81" s="82"/>
      <c r="D81" s="82"/>
      <c r="E81" s="82"/>
      <c r="F81" s="82"/>
      <c r="G81" s="82"/>
      <c r="H81" s="68"/>
      <c r="I81" s="68"/>
      <c r="J81" s="68"/>
      <c r="K81" s="68"/>
      <c r="L81" s="68"/>
      <c r="M81" s="68"/>
      <c r="N81" s="68"/>
      <c r="O81" s="68"/>
      <c r="P81" s="68"/>
      <c r="Q81" s="68"/>
      <c r="R81" s="68"/>
      <c r="S81" s="68"/>
      <c r="T81" s="68"/>
      <c r="U81" s="68"/>
      <c r="V81" s="68"/>
      <c r="W81" s="68"/>
      <c r="X81" s="68"/>
      <c r="Y81" s="68"/>
      <c r="Z81" s="68"/>
      <c r="AA81" s="68"/>
    </row>
    <row r="82" ht="24.0" customHeight="1">
      <c r="A82" s="91" t="s">
        <v>154</v>
      </c>
      <c r="C82" s="82"/>
      <c r="D82" s="82"/>
      <c r="E82" s="82"/>
      <c r="F82" s="82"/>
      <c r="G82" s="82"/>
      <c r="H82" s="68"/>
      <c r="I82" s="68"/>
      <c r="J82" s="68"/>
      <c r="K82" s="68"/>
      <c r="L82" s="68"/>
      <c r="M82" s="68"/>
      <c r="N82" s="68"/>
      <c r="O82" s="68"/>
      <c r="P82" s="68"/>
      <c r="Q82" s="68"/>
      <c r="R82" s="68"/>
      <c r="S82" s="68"/>
      <c r="T82" s="68"/>
      <c r="U82" s="68"/>
      <c r="V82" s="68"/>
      <c r="W82" s="68"/>
      <c r="X82" s="68"/>
      <c r="Y82" s="68"/>
      <c r="Z82" s="68"/>
      <c r="AA82" s="68"/>
    </row>
    <row r="83" ht="24.0" customHeight="1">
      <c r="A83" s="92"/>
      <c r="B83" s="92"/>
      <c r="C83" s="92"/>
      <c r="D83" s="92"/>
      <c r="E83" s="92"/>
      <c r="F83" s="92"/>
      <c r="G83" s="92"/>
      <c r="H83" s="73"/>
      <c r="I83" s="73"/>
      <c r="J83" s="73"/>
      <c r="K83" s="73"/>
      <c r="L83" s="73"/>
      <c r="M83" s="73"/>
      <c r="N83" s="73"/>
      <c r="O83" s="73"/>
      <c r="P83" s="73"/>
      <c r="Q83" s="73"/>
      <c r="R83" s="73"/>
      <c r="S83" s="73"/>
      <c r="T83" s="73"/>
      <c r="U83" s="73"/>
      <c r="V83" s="73"/>
      <c r="W83" s="73"/>
      <c r="X83" s="73"/>
      <c r="Y83" s="73"/>
      <c r="Z83" s="73"/>
      <c r="AA83" s="73"/>
    </row>
    <row r="84" ht="24.0" customHeight="1">
      <c r="A84" s="93" t="s">
        <v>4</v>
      </c>
      <c r="B84" s="93" t="s">
        <v>5</v>
      </c>
      <c r="C84" s="93" t="s">
        <v>6</v>
      </c>
      <c r="D84" s="93" t="s">
        <v>155</v>
      </c>
      <c r="E84" s="93" t="s">
        <v>8</v>
      </c>
      <c r="F84" s="93" t="s">
        <v>9</v>
      </c>
      <c r="G84" s="93" t="str">
        <f>Budget!G5</f>
        <v>Ext.Price</v>
      </c>
      <c r="H84" s="68"/>
      <c r="I84" s="68"/>
      <c r="J84" s="68"/>
      <c r="K84" s="68"/>
      <c r="L84" s="68"/>
      <c r="M84" s="68"/>
      <c r="N84" s="68"/>
      <c r="O84" s="68"/>
      <c r="P84" s="68"/>
      <c r="Q84" s="68"/>
      <c r="R84" s="68"/>
      <c r="S84" s="68"/>
      <c r="T84" s="68"/>
      <c r="U84" s="68"/>
      <c r="V84" s="68"/>
      <c r="W84" s="68"/>
      <c r="X84" s="68"/>
      <c r="Y84" s="68"/>
      <c r="Z84" s="68"/>
      <c r="AA84" s="68"/>
    </row>
    <row r="85" ht="24.0" customHeight="1">
      <c r="A85" s="94" t="str">
        <f>Budget!A6</f>
        <v>CMP-00423CS34-6U-06</v>
      </c>
      <c r="B85" s="94" t="str">
        <f>Budget!B6</f>
        <v>Category 6 U/UTP Cable, plenum, Blue jacket (per ft) </v>
      </c>
      <c r="C85" s="94">
        <f>Budget!C6</f>
        <v>6300</v>
      </c>
      <c r="D85" s="95">
        <f>Budget!D6*1.2</f>
        <v>0.324</v>
      </c>
      <c r="E85" s="95">
        <f>Budget!E6</f>
        <v>0</v>
      </c>
      <c r="F85" s="95">
        <f t="shared" ref="F85:F88" si="1">E85+D85</f>
        <v>0.324</v>
      </c>
      <c r="G85" s="95">
        <f t="shared" ref="G85:G88" si="2">F85*C85</f>
        <v>2041.2</v>
      </c>
      <c r="H85" s="68"/>
      <c r="I85" s="68"/>
      <c r="J85" s="68"/>
      <c r="K85" s="68"/>
      <c r="L85" s="68"/>
      <c r="M85" s="68"/>
      <c r="N85" s="68"/>
      <c r="O85" s="68"/>
      <c r="P85" s="68"/>
      <c r="Q85" s="68"/>
      <c r="R85" s="68"/>
      <c r="S85" s="68"/>
      <c r="T85" s="68"/>
      <c r="U85" s="68"/>
      <c r="V85" s="68"/>
      <c r="W85" s="68"/>
      <c r="X85" s="68"/>
      <c r="Y85" s="68"/>
      <c r="Z85" s="68"/>
      <c r="AA85" s="68"/>
    </row>
    <row r="86" ht="24.0" customHeight="1">
      <c r="A86" s="94" t="str">
        <f>Budget!A7</f>
        <v>IC1078F6WH</v>
      </c>
      <c r="B86" s="94" t="str">
        <f>Budget!B7</f>
        <v>CAT6 HD Jack Insert White</v>
      </c>
      <c r="C86" s="94">
        <f>Budget!C7</f>
        <v>72</v>
      </c>
      <c r="D86" s="95">
        <f>Budget!D7*1.2</f>
        <v>5.4</v>
      </c>
      <c r="E86" s="95">
        <f>Budget!E7</f>
        <v>0</v>
      </c>
      <c r="F86" s="95">
        <f t="shared" si="1"/>
        <v>5.4</v>
      </c>
      <c r="G86" s="95">
        <f t="shared" si="2"/>
        <v>388.8</v>
      </c>
      <c r="H86" s="68"/>
      <c r="I86" s="68"/>
      <c r="J86" s="68"/>
      <c r="K86" s="68"/>
      <c r="L86" s="68"/>
      <c r="M86" s="68"/>
      <c r="N86" s="68"/>
      <c r="O86" s="68"/>
      <c r="P86" s="68"/>
      <c r="Q86" s="68"/>
      <c r="R86" s="68"/>
      <c r="S86" s="68"/>
      <c r="T86" s="68"/>
      <c r="U86" s="68"/>
      <c r="V86" s="68"/>
      <c r="W86" s="68"/>
      <c r="X86" s="68"/>
      <c r="Y86" s="68"/>
      <c r="Z86" s="68"/>
      <c r="AA86" s="68"/>
    </row>
    <row r="87" ht="24.0" customHeight="1">
      <c r="A87" s="94" t="str">
        <f>Budget!A8</f>
        <v>IC107SB1-WH</v>
      </c>
      <c r="B87" s="94" t="str">
        <f>Budget!B8</f>
        <v>ICC 1-port surface mount box (White)</v>
      </c>
      <c r="C87" s="94">
        <f>Budget!C8</f>
        <v>4</v>
      </c>
      <c r="D87" s="95">
        <f>Budget!D8*1.2</f>
        <v>2.4</v>
      </c>
      <c r="E87" s="95">
        <f>Budget!E8</f>
        <v>0</v>
      </c>
      <c r="F87" s="95">
        <f t="shared" si="1"/>
        <v>2.4</v>
      </c>
      <c r="G87" s="95">
        <f t="shared" si="2"/>
        <v>9.6</v>
      </c>
      <c r="H87" s="68"/>
      <c r="I87" s="68"/>
      <c r="J87" s="68"/>
      <c r="K87" s="68" t="s">
        <v>156</v>
      </c>
      <c r="L87" s="68"/>
      <c r="M87" s="68"/>
      <c r="N87" s="68"/>
      <c r="O87" s="68"/>
      <c r="P87" s="68"/>
      <c r="Q87" s="68"/>
      <c r="R87" s="68"/>
      <c r="S87" s="68"/>
      <c r="T87" s="68"/>
      <c r="U87" s="68"/>
      <c r="V87" s="68"/>
      <c r="W87" s="68"/>
      <c r="X87" s="68"/>
      <c r="Y87" s="68"/>
      <c r="Z87" s="68"/>
      <c r="AA87" s="68"/>
    </row>
    <row r="88" ht="24.0" customHeight="1">
      <c r="A88" s="94" t="str">
        <f>Budget!A9</f>
        <v>IC107F02WH</v>
      </c>
      <c r="B88" s="94" t="str">
        <f>Budget!B9</f>
        <v>ICC 2-port faceplate (White)
</v>
      </c>
      <c r="C88" s="94">
        <f>Budget!C9</f>
        <v>16</v>
      </c>
      <c r="D88" s="95">
        <f>Budget!D9*1.2</f>
        <v>2.58</v>
      </c>
      <c r="E88" s="95">
        <f>Budget!E9</f>
        <v>0</v>
      </c>
      <c r="F88" s="95">
        <f t="shared" si="1"/>
        <v>2.58</v>
      </c>
      <c r="G88" s="95">
        <f t="shared" si="2"/>
        <v>41.28</v>
      </c>
      <c r="H88" s="68"/>
      <c r="I88" s="68"/>
      <c r="J88" s="68"/>
      <c r="K88" s="68"/>
      <c r="L88" s="68"/>
      <c r="M88" s="68"/>
      <c r="N88" s="68"/>
      <c r="O88" s="68"/>
      <c r="P88" s="68"/>
      <c r="Q88" s="68"/>
      <c r="R88" s="68"/>
      <c r="S88" s="68"/>
      <c r="T88" s="68"/>
      <c r="U88" s="68"/>
      <c r="V88" s="68"/>
      <c r="W88" s="68"/>
      <c r="X88" s="68"/>
      <c r="Y88" s="68"/>
      <c r="Z88" s="68"/>
      <c r="AA88" s="68"/>
    </row>
    <row r="89" ht="24.0" customHeight="1">
      <c r="A89" s="93" t="str">
        <f>Budget!A10</f>
        <v>Part Number</v>
      </c>
      <c r="B89" s="93" t="str">
        <f>Budget!B10</f>
        <v>IDF/MDF Build out</v>
      </c>
      <c r="C89" s="93" t="str">
        <f>Budget!C10</f>
        <v>Quantity</v>
      </c>
      <c r="D89" s="93" t="s">
        <v>155</v>
      </c>
      <c r="E89" s="93" t="s">
        <v>8</v>
      </c>
      <c r="F89" s="93" t="s">
        <v>9</v>
      </c>
      <c r="G89" s="96" t="str">
        <f>Budget!G10</f>
        <v>Ext.Price</v>
      </c>
      <c r="H89" s="68"/>
      <c r="I89" s="68"/>
      <c r="J89" s="68"/>
      <c r="K89" s="68"/>
      <c r="L89" s="68"/>
      <c r="M89" s="68"/>
      <c r="N89" s="68"/>
      <c r="O89" s="68"/>
      <c r="P89" s="68"/>
      <c r="Q89" s="68"/>
      <c r="R89" s="68"/>
      <c r="S89" s="68"/>
      <c r="T89" s="68"/>
      <c r="U89" s="68"/>
      <c r="V89" s="68"/>
      <c r="W89" s="68"/>
      <c r="X89" s="68"/>
      <c r="Y89" s="68"/>
      <c r="Z89" s="68"/>
      <c r="AA89" s="68"/>
    </row>
    <row r="90" ht="24.0" customHeight="1">
      <c r="A90" s="94" t="str">
        <f>Budget!A11</f>
        <v>SWE2139-18BLK</v>
      </c>
      <c r="B90" s="94" t="str">
        <f>Budget!B11</f>
        <v>Hinged Enclosure Open Cabinet 19U</v>
      </c>
      <c r="C90" s="94">
        <f>Budget!C11</f>
        <v>1</v>
      </c>
      <c r="D90" s="95">
        <f>Budget!D11*1.2</f>
        <v>210</v>
      </c>
      <c r="E90" s="95">
        <f>Budget!E11</f>
        <v>0</v>
      </c>
      <c r="F90" s="95">
        <f t="shared" ref="F90:F97" si="3">E90+D90</f>
        <v>210</v>
      </c>
      <c r="G90" s="95">
        <f t="shared" ref="G90:G97" si="4">F90*C90</f>
        <v>210</v>
      </c>
      <c r="H90" s="68"/>
      <c r="I90" s="68"/>
      <c r="J90" s="68"/>
      <c r="K90" s="68"/>
      <c r="L90" s="68"/>
      <c r="M90" s="68"/>
      <c r="N90" s="68"/>
      <c r="O90" s="68"/>
      <c r="P90" s="68"/>
      <c r="Q90" s="68"/>
      <c r="R90" s="68"/>
      <c r="S90" s="68"/>
      <c r="T90" s="68"/>
      <c r="U90" s="68"/>
      <c r="V90" s="68"/>
      <c r="W90" s="68"/>
      <c r="X90" s="68"/>
      <c r="Y90" s="68"/>
      <c r="Z90" s="68"/>
      <c r="AA90" s="68"/>
    </row>
    <row r="91" ht="24.0" customHeight="1">
      <c r="A91" s="94" t="str">
        <f>Budget!A12</f>
        <v>IC107BP482</v>
      </c>
      <c r="B91" s="94" t="str">
        <f>Budget!B12</f>
        <v>48 Port Unloaded 2RU Patch Panel HD </v>
      </c>
      <c r="C91" s="94">
        <f>Budget!C12</f>
        <v>1</v>
      </c>
      <c r="D91" s="95">
        <f>Budget!D12*1.2</f>
        <v>26.4</v>
      </c>
      <c r="E91" s="95">
        <f>Budget!E12</f>
        <v>0</v>
      </c>
      <c r="F91" s="95">
        <f t="shared" si="3"/>
        <v>26.4</v>
      </c>
      <c r="G91" s="95">
        <f t="shared" si="4"/>
        <v>26.4</v>
      </c>
      <c r="H91" s="68"/>
      <c r="I91" s="68"/>
      <c r="J91" s="68"/>
      <c r="K91" s="68"/>
      <c r="L91" s="68"/>
      <c r="M91" s="68"/>
      <c r="N91" s="68"/>
      <c r="O91" s="68"/>
      <c r="P91" s="68"/>
      <c r="Q91" s="68"/>
      <c r="R91" s="68"/>
      <c r="S91" s="68"/>
      <c r="T91" s="68"/>
      <c r="U91" s="68"/>
      <c r="V91" s="68"/>
      <c r="W91" s="68"/>
      <c r="X91" s="68"/>
      <c r="Y91" s="68"/>
      <c r="Z91" s="68"/>
      <c r="AA91" s="68"/>
    </row>
    <row r="92" ht="24.0" customHeight="1">
      <c r="A92" s="94" t="str">
        <f>Budget!A13</f>
        <v>ICCMSCMA42</v>
      </c>
      <c r="B92" s="94" t="str">
        <f>Budget!B13</f>
        <v>Horizontal Cable Manager Single-Sided 2U</v>
      </c>
      <c r="C92" s="97">
        <v>1.0</v>
      </c>
      <c r="D92" s="95">
        <f>Budget!D13*1.2</f>
        <v>62.4</v>
      </c>
      <c r="E92" s="95">
        <f>Budget!E13</f>
        <v>0</v>
      </c>
      <c r="F92" s="95">
        <f t="shared" si="3"/>
        <v>62.4</v>
      </c>
      <c r="G92" s="95">
        <f t="shared" si="4"/>
        <v>62.4</v>
      </c>
      <c r="H92" s="68"/>
      <c r="I92" s="68"/>
      <c r="J92" s="68"/>
      <c r="K92" s="68"/>
      <c r="L92" s="68"/>
      <c r="M92" s="68"/>
      <c r="N92" s="68"/>
      <c r="O92" s="68"/>
      <c r="P92" s="68"/>
      <c r="Q92" s="68"/>
      <c r="R92" s="68"/>
      <c r="S92" s="68"/>
      <c r="T92" s="68"/>
      <c r="U92" s="68"/>
      <c r="V92" s="68"/>
      <c r="W92" s="68"/>
      <c r="X92" s="68"/>
      <c r="Y92" s="68"/>
      <c r="Z92" s="68"/>
      <c r="AA92" s="68"/>
    </row>
    <row r="93" ht="24.0" customHeight="1">
      <c r="A93" s="94" t="str">
        <f>Budget!A14</f>
        <v>10250-712</v>
      </c>
      <c r="B93" s="94" t="str">
        <f>Budget!B14</f>
        <v>Chatsworth 12" W ladder rack</v>
      </c>
      <c r="C93" s="94">
        <f>Budget!C14</f>
        <v>1</v>
      </c>
      <c r="D93" s="95">
        <f>Budget!D14*1.2</f>
        <v>157.488</v>
      </c>
      <c r="E93" s="95">
        <f>Budget!E14</f>
        <v>0</v>
      </c>
      <c r="F93" s="95">
        <f t="shared" si="3"/>
        <v>157.488</v>
      </c>
      <c r="G93" s="95">
        <f t="shared" si="4"/>
        <v>157.488</v>
      </c>
      <c r="H93" s="68"/>
      <c r="I93" s="68"/>
      <c r="J93" s="68"/>
      <c r="K93" s="68"/>
      <c r="L93" s="68"/>
      <c r="M93" s="68"/>
      <c r="N93" s="68"/>
      <c r="O93" s="68"/>
      <c r="P93" s="68"/>
      <c r="Q93" s="68"/>
      <c r="R93" s="68"/>
      <c r="S93" s="68"/>
      <c r="T93" s="68"/>
      <c r="U93" s="68"/>
      <c r="V93" s="68"/>
      <c r="W93" s="68"/>
      <c r="X93" s="68"/>
      <c r="Y93" s="68"/>
      <c r="Z93" s="68"/>
      <c r="AA93" s="68"/>
    </row>
    <row r="94" ht="24.0" customHeight="1">
      <c r="A94" s="94" t="str">
        <f>Budget!A15</f>
        <v>12100-712</v>
      </c>
      <c r="B94" s="94" t="str">
        <f>Budget!B15</f>
        <v>Chatsworth 12" W Radius drop</v>
      </c>
      <c r="C94" s="94">
        <f>Budget!C15</f>
        <v>1</v>
      </c>
      <c r="D94" s="95">
        <f>Budget!D15*1.2</f>
        <v>47.676</v>
      </c>
      <c r="E94" s="95">
        <f>Budget!E15</f>
        <v>0</v>
      </c>
      <c r="F94" s="95">
        <f t="shared" si="3"/>
        <v>47.676</v>
      </c>
      <c r="G94" s="95">
        <f t="shared" si="4"/>
        <v>47.676</v>
      </c>
      <c r="H94" s="68"/>
      <c r="I94" s="68"/>
      <c r="J94" s="68"/>
      <c r="K94" s="68"/>
      <c r="L94" s="68"/>
      <c r="M94" s="68"/>
      <c r="N94" s="68"/>
      <c r="O94" s="68"/>
      <c r="P94" s="68"/>
      <c r="Q94" s="68"/>
      <c r="R94" s="68"/>
      <c r="S94" s="68"/>
      <c r="T94" s="68"/>
      <c r="U94" s="68"/>
      <c r="V94" s="68"/>
      <c r="W94" s="68"/>
      <c r="X94" s="68"/>
      <c r="Y94" s="68"/>
      <c r="Z94" s="68"/>
      <c r="AA94" s="68"/>
    </row>
    <row r="95" ht="24.0" customHeight="1">
      <c r="A95" s="94" t="str">
        <f>Budget!A16</f>
        <v>11421-712</v>
      </c>
      <c r="B95" s="94" t="str">
        <f>Budget!B16</f>
        <v>Chatsworth 12" W wall angle kit</v>
      </c>
      <c r="C95" s="94">
        <f>Budget!C16</f>
        <v>3</v>
      </c>
      <c r="D95" s="95">
        <f>Budget!D16*1.2</f>
        <v>39.024</v>
      </c>
      <c r="E95" s="95">
        <f>Budget!E16</f>
        <v>0</v>
      </c>
      <c r="F95" s="95">
        <f t="shared" si="3"/>
        <v>39.024</v>
      </c>
      <c r="G95" s="95">
        <f t="shared" si="4"/>
        <v>117.072</v>
      </c>
      <c r="H95" s="68"/>
      <c r="I95" s="68"/>
      <c r="J95" s="68"/>
      <c r="K95" s="68"/>
      <c r="L95" s="68"/>
      <c r="M95" s="68"/>
      <c r="N95" s="68"/>
      <c r="O95" s="68"/>
      <c r="P95" s="68"/>
      <c r="Q95" s="68"/>
      <c r="R95" s="68"/>
      <c r="S95" s="68"/>
      <c r="T95" s="68"/>
      <c r="U95" s="68"/>
      <c r="V95" s="68"/>
      <c r="W95" s="68"/>
      <c r="X95" s="68"/>
      <c r="Y95" s="68"/>
      <c r="Z95" s="68"/>
      <c r="AA95" s="68"/>
    </row>
    <row r="96" ht="24.0" customHeight="1">
      <c r="A96" s="94" t="str">
        <f>Budget!A17</f>
        <v>11302-701</v>
      </c>
      <c r="B96" s="94" t="str">
        <f>Budget!B17</f>
        <v>Chatsworth Junction splice kit</v>
      </c>
      <c r="C96" s="94">
        <f>Budget!C17</f>
        <v>1</v>
      </c>
      <c r="D96" s="95">
        <f>Budget!D17*1.2</f>
        <v>14.928</v>
      </c>
      <c r="E96" s="95">
        <f>Budget!E17</f>
        <v>0</v>
      </c>
      <c r="F96" s="95">
        <f t="shared" si="3"/>
        <v>14.928</v>
      </c>
      <c r="G96" s="95">
        <f t="shared" si="4"/>
        <v>14.928</v>
      </c>
      <c r="H96" s="68"/>
      <c r="I96" s="68"/>
      <c r="J96" s="68"/>
      <c r="K96" s="68"/>
      <c r="L96" s="68"/>
      <c r="M96" s="68"/>
      <c r="N96" s="68"/>
      <c r="O96" s="68"/>
      <c r="P96" s="68"/>
      <c r="Q96" s="68"/>
      <c r="R96" s="68"/>
      <c r="S96" s="68"/>
      <c r="T96" s="68"/>
      <c r="U96" s="68"/>
      <c r="V96" s="68"/>
      <c r="W96" s="68"/>
      <c r="X96" s="68"/>
      <c r="Y96" s="68"/>
      <c r="Z96" s="68"/>
      <c r="AA96" s="68"/>
    </row>
    <row r="97" ht="24.0" customHeight="1">
      <c r="A97" s="94" t="str">
        <f>Budget!A18</f>
        <v>10642-001</v>
      </c>
      <c r="B97" s="94" t="str">
        <f>Budget!B18</f>
        <v>Chatsworth End Cap</v>
      </c>
      <c r="C97" s="94">
        <f>Budget!C18</f>
        <v>3</v>
      </c>
      <c r="D97" s="95">
        <f>Budget!D18*1.2</f>
        <v>11.22</v>
      </c>
      <c r="E97" s="95">
        <f>Budget!E18</f>
        <v>0</v>
      </c>
      <c r="F97" s="95">
        <f t="shared" si="3"/>
        <v>11.22</v>
      </c>
      <c r="G97" s="95">
        <f t="shared" si="4"/>
        <v>33.66</v>
      </c>
      <c r="H97" s="68"/>
      <c r="I97" s="68"/>
      <c r="J97" s="68"/>
      <c r="K97" s="68"/>
      <c r="L97" s="68"/>
      <c r="M97" s="68"/>
      <c r="N97" s="68"/>
      <c r="O97" s="68"/>
      <c r="P97" s="68"/>
      <c r="Q97" s="68"/>
      <c r="R97" s="68"/>
      <c r="S97" s="68"/>
      <c r="T97" s="68"/>
      <c r="U97" s="68"/>
      <c r="V97" s="68"/>
      <c r="W97" s="68"/>
      <c r="X97" s="68"/>
      <c r="Y97" s="68"/>
      <c r="Z97" s="68"/>
      <c r="AA97" s="68"/>
    </row>
    <row r="98" ht="24.0" customHeight="1">
      <c r="A98" s="93" t="str">
        <f>Budget!A19</f>
        <v>Part Number</v>
      </c>
      <c r="B98" s="93" t="str">
        <f>Budget!B19</f>
        <v>Supporting Materials</v>
      </c>
      <c r="C98" s="93" t="str">
        <f>Budget!C19</f>
        <v>Quantity</v>
      </c>
      <c r="D98" s="93" t="s">
        <v>155</v>
      </c>
      <c r="E98" s="93" t="s">
        <v>8</v>
      </c>
      <c r="F98" s="93" t="s">
        <v>9</v>
      </c>
      <c r="G98" s="96" t="str">
        <f>Budget!G19</f>
        <v>Ext.Price</v>
      </c>
      <c r="H98" s="68"/>
      <c r="I98" s="68"/>
      <c r="J98" s="68"/>
      <c r="K98" s="68"/>
      <c r="L98" s="68"/>
      <c r="M98" s="68"/>
      <c r="N98" s="68"/>
      <c r="O98" s="68"/>
      <c r="P98" s="68"/>
      <c r="Q98" s="68"/>
      <c r="R98" s="68"/>
      <c r="S98" s="68"/>
      <c r="T98" s="68"/>
      <c r="U98" s="68"/>
      <c r="V98" s="68"/>
      <c r="W98" s="68"/>
      <c r="X98" s="68"/>
      <c r="Y98" s="68"/>
      <c r="Z98" s="68"/>
      <c r="AA98" s="68"/>
    </row>
    <row r="99" ht="24.0" customHeight="1">
      <c r="A99" s="94" t="str">
        <f>Budget!A20</f>
        <v>N/A</v>
      </c>
      <c r="B99" s="94" t="str">
        <f>Budget!B20</f>
        <v>Grounding Kit</v>
      </c>
      <c r="C99" s="94">
        <f>Budget!C20</f>
        <v>1</v>
      </c>
      <c r="D99" s="95">
        <f>Budget!D20*1.2</f>
        <v>300</v>
      </c>
      <c r="E99" s="95">
        <f>Budget!E20</f>
        <v>0</v>
      </c>
      <c r="F99" s="95">
        <f t="shared" ref="F99:F110" si="5">E99+D99</f>
        <v>300</v>
      </c>
      <c r="G99" s="95">
        <f t="shared" ref="G99:G110" si="6">F99*C99</f>
        <v>300</v>
      </c>
      <c r="H99" s="68"/>
      <c r="I99" s="68"/>
      <c r="J99" s="68"/>
      <c r="K99" s="68"/>
      <c r="L99" s="68"/>
      <c r="M99" s="68"/>
      <c r="N99" s="68"/>
      <c r="O99" s="68"/>
      <c r="P99" s="68"/>
      <c r="Q99" s="68"/>
      <c r="R99" s="68"/>
      <c r="S99" s="68"/>
      <c r="T99" s="68"/>
      <c r="U99" s="68"/>
      <c r="V99" s="68"/>
      <c r="W99" s="68"/>
      <c r="X99" s="68"/>
      <c r="Y99" s="68"/>
      <c r="Z99" s="68"/>
      <c r="AA99" s="68"/>
    </row>
    <row r="100" ht="24.0" customHeight="1">
      <c r="A100" s="94" t="str">
        <f>Budget!A21</f>
        <v>BCH32</v>
      </c>
      <c r="B100" s="94" t="str">
        <f>Budget!B21</f>
        <v>B-Line 2" dia J-hook</v>
      </c>
      <c r="C100" s="94">
        <f>Budget!C21</f>
        <v>50</v>
      </c>
      <c r="D100" s="95">
        <f>Budget!D21*1.2</f>
        <v>4.932</v>
      </c>
      <c r="E100" s="95">
        <f>Budget!E21</f>
        <v>0</v>
      </c>
      <c r="F100" s="95">
        <f t="shared" si="5"/>
        <v>4.932</v>
      </c>
      <c r="G100" s="95">
        <f t="shared" si="6"/>
        <v>246.6</v>
      </c>
      <c r="H100" s="68"/>
      <c r="I100" s="68"/>
      <c r="J100" s="68"/>
      <c r="K100" s="68"/>
      <c r="L100" s="68"/>
      <c r="M100" s="68"/>
      <c r="N100" s="68"/>
      <c r="O100" s="68"/>
      <c r="P100" s="68"/>
      <c r="Q100" s="68"/>
      <c r="R100" s="68"/>
      <c r="S100" s="68"/>
      <c r="T100" s="68"/>
      <c r="U100" s="68"/>
      <c r="V100" s="68"/>
      <c r="W100" s="68"/>
      <c r="X100" s="68"/>
      <c r="Y100" s="68"/>
      <c r="Z100" s="68"/>
      <c r="AA100" s="68"/>
    </row>
    <row r="101" ht="24.0" customHeight="1">
      <c r="A101" s="94" t="str">
        <f>Budget!A22</f>
        <v>BCH64 </v>
      </c>
      <c r="B101" s="94" t="str">
        <f>Budget!B22</f>
        <v>B-Line 4" dia J-hook</v>
      </c>
      <c r="C101" s="94">
        <f>Budget!C22</f>
        <v>20</v>
      </c>
      <c r="D101" s="95">
        <f>Budget!D22*1.2</f>
        <v>9.576</v>
      </c>
      <c r="E101" s="95">
        <f>Budget!E22</f>
        <v>0</v>
      </c>
      <c r="F101" s="95">
        <f t="shared" si="5"/>
        <v>9.576</v>
      </c>
      <c r="G101" s="95">
        <f t="shared" si="6"/>
        <v>191.52</v>
      </c>
      <c r="H101" s="68"/>
      <c r="I101" s="68"/>
      <c r="J101" s="68"/>
      <c r="K101" s="68"/>
      <c r="L101" s="68"/>
      <c r="M101" s="68"/>
      <c r="N101" s="68"/>
      <c r="O101" s="68"/>
      <c r="P101" s="68"/>
      <c r="Q101" s="68"/>
      <c r="R101" s="68"/>
      <c r="S101" s="68"/>
      <c r="T101" s="68"/>
      <c r="U101" s="68"/>
      <c r="V101" s="68"/>
      <c r="W101" s="68"/>
      <c r="X101" s="68"/>
      <c r="Y101" s="68"/>
      <c r="Z101" s="68"/>
      <c r="AA101" s="68"/>
    </row>
    <row r="102" ht="24.0" customHeight="1">
      <c r="A102" s="94" t="str">
        <f>Budget!A23</f>
        <v>SSP100</v>
      </c>
      <c r="B102" s="94" t="str">
        <f>Budget!B23</f>
        <v>Firestop putty </v>
      </c>
      <c r="C102" s="94">
        <f>Budget!C23</f>
        <v>1</v>
      </c>
      <c r="D102" s="95">
        <f>Budget!D23*1.2</f>
        <v>34.776</v>
      </c>
      <c r="E102" s="95">
        <f>Budget!E23</f>
        <v>0</v>
      </c>
      <c r="F102" s="95">
        <f t="shared" si="5"/>
        <v>34.776</v>
      </c>
      <c r="G102" s="95">
        <f t="shared" si="6"/>
        <v>34.776</v>
      </c>
      <c r="H102" s="68"/>
      <c r="I102" s="68"/>
      <c r="J102" s="68"/>
      <c r="K102" s="68"/>
      <c r="L102" s="68"/>
      <c r="M102" s="68"/>
      <c r="N102" s="68"/>
      <c r="O102" s="68"/>
      <c r="P102" s="68"/>
      <c r="Q102" s="68"/>
      <c r="R102" s="68"/>
      <c r="S102" s="68"/>
      <c r="T102" s="68"/>
      <c r="U102" s="68"/>
      <c r="V102" s="68"/>
      <c r="W102" s="68"/>
      <c r="X102" s="68"/>
      <c r="Y102" s="68"/>
      <c r="Z102" s="68"/>
      <c r="AA102" s="68"/>
    </row>
    <row r="103" ht="24.0" customHeight="1">
      <c r="A103" s="94" t="str">
        <f>Budget!A24</f>
        <v>SSP228</v>
      </c>
      <c r="B103" s="94" t="str">
        <f>Budget!B24</f>
        <v>STI Firestop tube</v>
      </c>
      <c r="C103" s="94">
        <f>Budget!C24</f>
        <v>3</v>
      </c>
      <c r="D103" s="95">
        <f>Budget!D24*1.2</f>
        <v>21.828</v>
      </c>
      <c r="E103" s="95">
        <f>Budget!E24</f>
        <v>0</v>
      </c>
      <c r="F103" s="95">
        <f t="shared" si="5"/>
        <v>21.828</v>
      </c>
      <c r="G103" s="95">
        <f t="shared" si="6"/>
        <v>65.484</v>
      </c>
      <c r="H103" s="68"/>
      <c r="I103" s="68"/>
      <c r="J103" s="68"/>
      <c r="K103" s="68"/>
      <c r="L103" s="68"/>
      <c r="M103" s="68"/>
      <c r="N103" s="68"/>
      <c r="O103" s="68"/>
      <c r="P103" s="68"/>
      <c r="Q103" s="68"/>
      <c r="R103" s="68"/>
      <c r="S103" s="68"/>
      <c r="T103" s="68"/>
      <c r="U103" s="68"/>
      <c r="V103" s="68"/>
      <c r="W103" s="68"/>
      <c r="X103" s="68"/>
      <c r="Y103" s="68"/>
      <c r="Z103" s="68"/>
      <c r="AA103" s="68"/>
    </row>
    <row r="104" ht="24.0" customHeight="1">
      <c r="A104" s="94" t="str">
        <f>Budget!A25</f>
        <v>FS400</v>
      </c>
      <c r="B104" s="94" t="str">
        <f>Budget!B25</f>
        <v>STI 4" fire stop sleeve kit</v>
      </c>
      <c r="C104" s="94">
        <f>Budget!C25</f>
        <v>1</v>
      </c>
      <c r="D104" s="95">
        <f>Budget!D25*1.2</f>
        <v>117.564</v>
      </c>
      <c r="E104" s="95">
        <f>Budget!E25</f>
        <v>0</v>
      </c>
      <c r="F104" s="95">
        <f t="shared" si="5"/>
        <v>117.564</v>
      </c>
      <c r="G104" s="95">
        <f t="shared" si="6"/>
        <v>117.564</v>
      </c>
      <c r="H104" s="68"/>
      <c r="I104" s="68"/>
      <c r="J104" s="68"/>
      <c r="K104" s="68"/>
      <c r="L104" s="68"/>
      <c r="M104" s="68"/>
      <c r="N104" s="68"/>
      <c r="O104" s="68"/>
      <c r="P104" s="68"/>
      <c r="Q104" s="68"/>
      <c r="R104" s="68"/>
      <c r="S104" s="68"/>
      <c r="T104" s="68"/>
      <c r="U104" s="68"/>
      <c r="V104" s="68"/>
      <c r="W104" s="68"/>
      <c r="X104" s="68"/>
      <c r="Y104" s="68"/>
      <c r="Z104" s="68"/>
      <c r="AA104" s="68"/>
    </row>
    <row r="105" ht="24.0" customHeight="1">
      <c r="A105" s="94" t="str">
        <f>Budget!A26</f>
        <v>CP606</v>
      </c>
      <c r="B105" s="94" t="str">
        <f>Budget!B26</f>
        <v>Hilti Firestop Acrylic Sealant</v>
      </c>
      <c r="C105" s="94">
        <f>Budget!C26</f>
        <v>1</v>
      </c>
      <c r="D105" s="95">
        <f>Budget!D26*1.2</f>
        <v>27</v>
      </c>
      <c r="E105" s="95">
        <f>Budget!E26</f>
        <v>0</v>
      </c>
      <c r="F105" s="95">
        <f t="shared" si="5"/>
        <v>27</v>
      </c>
      <c r="G105" s="95">
        <f t="shared" si="6"/>
        <v>27</v>
      </c>
      <c r="H105" s="68"/>
      <c r="I105" s="68"/>
      <c r="J105" s="68"/>
      <c r="K105" s="68"/>
      <c r="L105" s="68"/>
      <c r="M105" s="68"/>
      <c r="N105" s="68"/>
      <c r="O105" s="68"/>
      <c r="P105" s="68"/>
      <c r="Q105" s="68"/>
      <c r="R105" s="68"/>
      <c r="S105" s="68"/>
      <c r="T105" s="68"/>
      <c r="U105" s="68"/>
      <c r="V105" s="68"/>
      <c r="W105" s="68"/>
      <c r="X105" s="68"/>
      <c r="Y105" s="68"/>
      <c r="Z105" s="68"/>
      <c r="AA105" s="68"/>
    </row>
    <row r="106" ht="24.0" customHeight="1">
      <c r="A106" s="94" t="str">
        <f>Budget!A27</f>
        <v>1700-3</v>
      </c>
      <c r="B106" s="94" t="str">
        <f>Budget!B27</f>
        <v>3M Electric tapes</v>
      </c>
      <c r="C106" s="94">
        <f>Budget!C27</f>
        <v>4</v>
      </c>
      <c r="D106" s="95">
        <f>Budget!D27*1.2</f>
        <v>4.2</v>
      </c>
      <c r="E106" s="95">
        <f>Budget!E27</f>
        <v>0</v>
      </c>
      <c r="F106" s="95">
        <f t="shared" si="5"/>
        <v>4.2</v>
      </c>
      <c r="G106" s="95">
        <f t="shared" si="6"/>
        <v>16.8</v>
      </c>
      <c r="H106" s="68"/>
      <c r="I106" s="68"/>
      <c r="J106" s="68"/>
      <c r="K106" s="68"/>
      <c r="L106" s="68"/>
      <c r="M106" s="68"/>
      <c r="N106" s="68"/>
      <c r="O106" s="68"/>
      <c r="P106" s="68"/>
      <c r="Q106" s="68"/>
      <c r="R106" s="68"/>
      <c r="S106" s="68"/>
      <c r="T106" s="68"/>
      <c r="U106" s="68"/>
      <c r="V106" s="68"/>
      <c r="W106" s="68"/>
      <c r="X106" s="68"/>
      <c r="Y106" s="68"/>
      <c r="Z106" s="68"/>
      <c r="AA106" s="68"/>
    </row>
    <row r="107" ht="24.0" customHeight="1">
      <c r="A107" s="98">
        <f>Budget!A28</f>
        <v>30987</v>
      </c>
      <c r="B107" s="94" t="str">
        <f>Budget!B28</f>
        <v>3/4" Velcro (75ft)</v>
      </c>
      <c r="C107" s="94">
        <f>Budget!C28</f>
        <v>1</v>
      </c>
      <c r="D107" s="95">
        <f>Budget!D28*1.2</f>
        <v>31.02</v>
      </c>
      <c r="E107" s="95">
        <f>Budget!E28</f>
        <v>0</v>
      </c>
      <c r="F107" s="95">
        <f t="shared" si="5"/>
        <v>31.02</v>
      </c>
      <c r="G107" s="95">
        <f t="shared" si="6"/>
        <v>31.02</v>
      </c>
      <c r="H107" s="68"/>
      <c r="I107" s="68"/>
      <c r="J107" s="68"/>
      <c r="K107" s="68"/>
      <c r="L107" s="68"/>
      <c r="M107" s="68"/>
      <c r="N107" s="68"/>
      <c r="O107" s="68"/>
      <c r="P107" s="68"/>
      <c r="Q107" s="68"/>
      <c r="R107" s="68"/>
      <c r="S107" s="68"/>
      <c r="T107" s="68"/>
      <c r="U107" s="68"/>
      <c r="V107" s="68"/>
      <c r="W107" s="68"/>
      <c r="X107" s="68"/>
      <c r="Y107" s="68"/>
      <c r="Z107" s="68"/>
      <c r="AA107" s="68"/>
    </row>
    <row r="108" ht="24.0" customHeight="1">
      <c r="A108" s="94" t="str">
        <f>Budget!A29</f>
        <v>PLT3I-C</v>
      </c>
      <c r="B108" s="94" t="str">
        <f>Budget!B29</f>
        <v>Panduit Tie wraps (100/bag)</v>
      </c>
      <c r="C108" s="94">
        <f>Budget!C29</f>
        <v>2</v>
      </c>
      <c r="D108" s="95">
        <f>Budget!D29*1.2</f>
        <v>39.42</v>
      </c>
      <c r="E108" s="95">
        <f>Budget!E29</f>
        <v>0</v>
      </c>
      <c r="F108" s="95">
        <f t="shared" si="5"/>
        <v>39.42</v>
      </c>
      <c r="G108" s="95">
        <f t="shared" si="6"/>
        <v>78.84</v>
      </c>
      <c r="H108" s="68"/>
      <c r="I108" s="68"/>
      <c r="J108" s="68"/>
      <c r="K108" s="68"/>
      <c r="L108" s="68"/>
      <c r="M108" s="68"/>
      <c r="N108" s="68"/>
      <c r="O108" s="68"/>
      <c r="P108" s="68"/>
      <c r="Q108" s="68"/>
      <c r="R108" s="68"/>
      <c r="S108" s="68"/>
      <c r="T108" s="68"/>
      <c r="U108" s="68"/>
      <c r="V108" s="68"/>
      <c r="W108" s="68"/>
      <c r="X108" s="68"/>
      <c r="Y108" s="68"/>
      <c r="Z108" s="68"/>
      <c r="AA108" s="68"/>
    </row>
    <row r="109" ht="24.0" customHeight="1">
      <c r="A109" s="94" t="str">
        <f>Budget!A30</f>
        <v>N/A</v>
      </c>
      <c r="B109" s="94" t="str">
        <f>Budget!B30</f>
        <v>Miscellaneous materials</v>
      </c>
      <c r="C109" s="94">
        <f>Budget!C30</f>
        <v>1</v>
      </c>
      <c r="D109" s="95">
        <f>Budget!D30*1.2</f>
        <v>360</v>
      </c>
      <c r="E109" s="95">
        <f>Budget!E30</f>
        <v>0</v>
      </c>
      <c r="F109" s="95">
        <f t="shared" si="5"/>
        <v>360</v>
      </c>
      <c r="G109" s="95">
        <f t="shared" si="6"/>
        <v>360</v>
      </c>
      <c r="H109" s="68"/>
      <c r="I109" s="68"/>
      <c r="J109" s="68"/>
      <c r="K109" s="68"/>
      <c r="L109" s="68"/>
      <c r="M109" s="68"/>
      <c r="N109" s="68"/>
      <c r="O109" s="68"/>
      <c r="P109" s="68"/>
      <c r="Q109" s="68"/>
      <c r="R109" s="68"/>
      <c r="S109" s="68"/>
      <c r="T109" s="68"/>
      <c r="U109" s="68"/>
      <c r="V109" s="68"/>
      <c r="W109" s="68"/>
      <c r="X109" s="68"/>
      <c r="Y109" s="68"/>
      <c r="Z109" s="68"/>
      <c r="AA109" s="68"/>
    </row>
    <row r="110" ht="24.0" customHeight="1">
      <c r="A110" s="94" t="str">
        <f>Budget!A31</f>
        <v>N/A</v>
      </c>
      <c r="B110" s="94" t="str">
        <f>Budget!B31</f>
        <v>Labeling Kits</v>
      </c>
      <c r="C110" s="94">
        <f>Budget!C31</f>
        <v>1</v>
      </c>
      <c r="D110" s="95">
        <f>Budget!D31*1.2</f>
        <v>180</v>
      </c>
      <c r="E110" s="95">
        <f>Budget!E31</f>
        <v>0</v>
      </c>
      <c r="F110" s="95">
        <f t="shared" si="5"/>
        <v>180</v>
      </c>
      <c r="G110" s="95">
        <f t="shared" si="6"/>
        <v>180</v>
      </c>
      <c r="H110" s="68"/>
      <c r="I110" s="68"/>
      <c r="J110" s="68"/>
      <c r="K110" s="68"/>
      <c r="L110" s="68"/>
      <c r="M110" s="68"/>
      <c r="N110" s="68"/>
      <c r="O110" s="68"/>
      <c r="P110" s="68"/>
      <c r="Q110" s="68"/>
      <c r="R110" s="68"/>
      <c r="S110" s="68"/>
      <c r="T110" s="68"/>
      <c r="U110" s="68"/>
      <c r="V110" s="68"/>
      <c r="W110" s="68"/>
      <c r="X110" s="68"/>
      <c r="Y110" s="68"/>
      <c r="Z110" s="68"/>
      <c r="AA110" s="68"/>
    </row>
    <row r="111" ht="24.0" customHeight="1">
      <c r="A111" s="93" t="str">
        <f>Budget!A32</f>
        <v>Part Number</v>
      </c>
      <c r="B111" s="93" t="str">
        <f>Budget!B32</f>
        <v>Labor </v>
      </c>
      <c r="C111" s="93" t="str">
        <f>Budget!C32</f>
        <v>Quantity</v>
      </c>
      <c r="D111" s="93" t="s">
        <v>155</v>
      </c>
      <c r="E111" s="93" t="s">
        <v>8</v>
      </c>
      <c r="F111" s="93" t="s">
        <v>9</v>
      </c>
      <c r="G111" s="96" t="str">
        <f>Budget!G32</f>
        <v>Ext.Price</v>
      </c>
      <c r="H111" s="68"/>
      <c r="I111" s="99"/>
      <c r="J111" s="68"/>
      <c r="K111" s="68"/>
      <c r="L111" s="68"/>
      <c r="M111" s="68"/>
      <c r="N111" s="68"/>
      <c r="O111" s="68"/>
      <c r="P111" s="68"/>
      <c r="Q111" s="68"/>
      <c r="R111" s="68"/>
      <c r="S111" s="68"/>
      <c r="T111" s="68"/>
      <c r="U111" s="68"/>
      <c r="V111" s="68"/>
      <c r="W111" s="68"/>
      <c r="X111" s="68"/>
      <c r="Y111" s="68"/>
      <c r="Z111" s="68"/>
      <c r="AA111" s="68"/>
    </row>
    <row r="112" ht="24.0" customHeight="1">
      <c r="A112" s="94" t="str">
        <f>Budget!A33</f>
        <v>N/A</v>
      </c>
      <c r="B112" s="94" t="str">
        <f>Budget!B33</f>
        <v>Labor for completing the stated Scope of Work</v>
      </c>
      <c r="C112" s="94">
        <f>Budget!C33</f>
        <v>64</v>
      </c>
      <c r="D112" s="95">
        <f>Budget!D33*1.2</f>
        <v>0</v>
      </c>
      <c r="E112" s="95">
        <f>Budget!E33*1.875</f>
        <v>75</v>
      </c>
      <c r="F112" s="95">
        <f t="shared" ref="F112:F113" si="7">E112+D112</f>
        <v>75</v>
      </c>
      <c r="G112" s="95">
        <f t="shared" ref="G112:G113" si="8">F112*C112</f>
        <v>4800</v>
      </c>
      <c r="H112" s="68"/>
      <c r="I112" s="68"/>
      <c r="J112" s="68"/>
      <c r="K112" s="68"/>
      <c r="L112" s="68"/>
      <c r="M112" s="68"/>
      <c r="N112" s="68"/>
      <c r="O112" s="68"/>
      <c r="P112" s="68"/>
      <c r="Q112" s="68"/>
      <c r="R112" s="68"/>
      <c r="S112" s="68"/>
      <c r="T112" s="68"/>
      <c r="U112" s="68"/>
      <c r="V112" s="68"/>
      <c r="W112" s="68"/>
      <c r="X112" s="68"/>
      <c r="Y112" s="68"/>
      <c r="Z112" s="68"/>
      <c r="AA112" s="68"/>
    </row>
    <row r="113" ht="24.0" customHeight="1">
      <c r="A113" s="94" t="str">
        <f>Budget!A34</f>
        <v>N/A</v>
      </c>
      <c r="B113" s="94" t="str">
        <f>Budget!B34</f>
        <v>Project Management</v>
      </c>
      <c r="C113" s="94">
        <f>Budget!C34</f>
        <v>4</v>
      </c>
      <c r="D113" s="95">
        <f>Budget!D34*1.2</f>
        <v>0</v>
      </c>
      <c r="E113" s="95">
        <f>Budget!E34*1.875</f>
        <v>75</v>
      </c>
      <c r="F113" s="95">
        <f t="shared" si="7"/>
        <v>75</v>
      </c>
      <c r="G113" s="95">
        <f t="shared" si="8"/>
        <v>300</v>
      </c>
      <c r="H113" s="68"/>
      <c r="I113" s="68"/>
      <c r="J113" s="68"/>
      <c r="K113" s="68"/>
      <c r="L113" s="68"/>
      <c r="M113" s="68"/>
      <c r="N113" s="68"/>
      <c r="O113" s="68"/>
      <c r="P113" s="68"/>
      <c r="Q113" s="68"/>
      <c r="R113" s="68"/>
      <c r="S113" s="68"/>
      <c r="T113" s="68"/>
      <c r="U113" s="68"/>
      <c r="V113" s="68"/>
      <c r="W113" s="68"/>
      <c r="X113" s="68"/>
      <c r="Y113" s="68"/>
      <c r="Z113" s="68"/>
      <c r="AA113" s="68"/>
    </row>
    <row r="114" ht="24.0" customHeight="1">
      <c r="A114" s="100" t="str">
        <f>Budget!A35</f>
        <v/>
      </c>
      <c r="B114" s="100" t="str">
        <f>Budget!B35</f>
        <v/>
      </c>
      <c r="C114" s="100"/>
      <c r="D114" s="101"/>
      <c r="E114" s="101"/>
      <c r="F114" s="101"/>
      <c r="G114" s="101"/>
      <c r="H114" s="68"/>
      <c r="I114" s="68"/>
      <c r="J114" s="68"/>
      <c r="K114" s="68"/>
      <c r="L114" s="68"/>
      <c r="M114" s="68"/>
      <c r="N114" s="68"/>
      <c r="O114" s="68"/>
      <c r="P114" s="68"/>
      <c r="Q114" s="68"/>
      <c r="R114" s="68"/>
      <c r="S114" s="68"/>
      <c r="T114" s="68"/>
      <c r="U114" s="68"/>
      <c r="V114" s="68"/>
      <c r="W114" s="68"/>
      <c r="X114" s="68"/>
      <c r="Y114" s="68"/>
      <c r="Z114" s="68"/>
      <c r="AA114" s="68"/>
    </row>
    <row r="115" ht="24.0" customHeight="1">
      <c r="A115" s="100" t="str">
        <f>Budget!A36</f>
        <v/>
      </c>
      <c r="B115" s="102" t="str">
        <f>Budget!B36</f>
        <v>Total  Equipment :</v>
      </c>
      <c r="C115" s="103" t="str">
        <f>Budget!C36</f>
        <v/>
      </c>
      <c r="D115" s="102"/>
      <c r="E115" s="102"/>
      <c r="F115" s="102"/>
      <c r="G115" s="104">
        <f>SUM(G85:G110)</f>
        <v>4800.108</v>
      </c>
      <c r="H115" s="68"/>
      <c r="I115" s="68"/>
      <c r="J115" s="68"/>
      <c r="K115" s="68"/>
      <c r="L115" s="68"/>
      <c r="M115" s="68"/>
      <c r="N115" s="68"/>
      <c r="O115" s="68"/>
      <c r="P115" s="68"/>
      <c r="Q115" s="68"/>
      <c r="R115" s="68"/>
      <c r="S115" s="68"/>
      <c r="T115" s="68"/>
      <c r="U115" s="68"/>
      <c r="V115" s="68"/>
      <c r="W115" s="68"/>
      <c r="X115" s="68"/>
      <c r="Y115" s="68"/>
      <c r="Z115" s="68"/>
      <c r="AA115" s="68"/>
    </row>
    <row r="116" ht="24.0" customHeight="1">
      <c r="A116" s="100" t="str">
        <f>Budget!A37</f>
        <v/>
      </c>
      <c r="B116" s="100" t="str">
        <f>Budget!B37</f>
        <v/>
      </c>
      <c r="C116" s="100"/>
      <c r="D116" s="101"/>
      <c r="E116" s="101"/>
      <c r="F116" s="101"/>
      <c r="G116" s="101"/>
      <c r="H116" s="68"/>
      <c r="I116" s="68"/>
      <c r="J116" s="68"/>
      <c r="K116" s="68"/>
      <c r="L116" s="68"/>
      <c r="M116" s="68"/>
      <c r="N116" s="68"/>
      <c r="O116" s="68"/>
      <c r="P116" s="68"/>
      <c r="Q116" s="68"/>
      <c r="R116" s="68"/>
      <c r="S116" s="68"/>
      <c r="T116" s="68"/>
      <c r="U116" s="68"/>
      <c r="V116" s="68"/>
      <c r="W116" s="68"/>
      <c r="X116" s="68"/>
      <c r="Y116" s="68"/>
      <c r="Z116" s="68"/>
      <c r="AA116" s="68"/>
    </row>
    <row r="117" ht="24.0" customHeight="1">
      <c r="A117" s="100" t="str">
        <f>Budget!A40</f>
        <v/>
      </c>
      <c r="B117" s="102" t="str">
        <f>Budget!B40</f>
        <v>Total Labor:</v>
      </c>
      <c r="C117" s="103" t="str">
        <f>Budget!C40</f>
        <v/>
      </c>
      <c r="D117" s="102"/>
      <c r="E117" s="104" t="str">
        <f>Budget!E40</f>
        <v/>
      </c>
      <c r="F117" s="102"/>
      <c r="G117" s="104">
        <f>SUM(G112:G113)</f>
        <v>5100</v>
      </c>
      <c r="H117" s="68"/>
      <c r="I117" s="68"/>
      <c r="J117" s="68"/>
      <c r="K117" s="68"/>
      <c r="L117" s="68"/>
      <c r="M117" s="68"/>
      <c r="N117" s="68"/>
      <c r="O117" s="68"/>
      <c r="P117" s="68"/>
      <c r="Q117" s="68"/>
      <c r="R117" s="68"/>
      <c r="S117" s="68"/>
      <c r="T117" s="68"/>
      <c r="U117" s="68"/>
      <c r="V117" s="68"/>
      <c r="W117" s="68"/>
      <c r="X117" s="68"/>
      <c r="Y117" s="68"/>
      <c r="Z117" s="68"/>
      <c r="AA117" s="68"/>
    </row>
    <row r="118" ht="24.0" customHeight="1">
      <c r="A118" s="100" t="str">
        <f>Budget!A39</f>
        <v/>
      </c>
      <c r="B118" s="100" t="str">
        <f>Budget!B39</f>
        <v/>
      </c>
      <c r="C118" s="100"/>
      <c r="D118" s="101"/>
      <c r="E118" s="101"/>
      <c r="F118" s="101"/>
      <c r="G118" s="101"/>
      <c r="H118" s="68"/>
      <c r="I118" s="68"/>
      <c r="J118" s="68"/>
      <c r="K118" s="68"/>
      <c r="L118" s="68"/>
      <c r="M118" s="68"/>
      <c r="N118" s="68"/>
      <c r="O118" s="68"/>
      <c r="P118" s="68"/>
      <c r="Q118" s="68"/>
      <c r="R118" s="68"/>
      <c r="S118" s="68"/>
      <c r="T118" s="68"/>
      <c r="U118" s="68"/>
      <c r="V118" s="68"/>
      <c r="W118" s="68"/>
      <c r="X118" s="68"/>
      <c r="Y118" s="68"/>
      <c r="Z118" s="68"/>
      <c r="AA118" s="68"/>
    </row>
    <row r="119" ht="24.0" customHeight="1">
      <c r="A119" s="100" t="str">
        <f>Budget!A38</f>
        <v/>
      </c>
      <c r="B119" s="102" t="str">
        <f>Budget!B38</f>
        <v>Tax on Equipment:</v>
      </c>
      <c r="C119" s="103" t="str">
        <f>Budget!C38</f>
        <v/>
      </c>
      <c r="D119" s="102"/>
      <c r="E119" s="104" t="str">
        <f>Budget!E38</f>
        <v/>
      </c>
      <c r="F119" s="105">
        <v>0.079</v>
      </c>
      <c r="G119" s="104">
        <f>G115*F119</f>
        <v>379.208532</v>
      </c>
      <c r="H119" s="68"/>
      <c r="I119" s="68"/>
      <c r="J119" s="68"/>
      <c r="K119" s="68"/>
      <c r="L119" s="68"/>
      <c r="M119" s="68"/>
      <c r="N119" s="68"/>
      <c r="O119" s="68"/>
      <c r="P119" s="68"/>
      <c r="Q119" s="68"/>
      <c r="R119" s="68"/>
      <c r="S119" s="68"/>
      <c r="T119" s="68"/>
      <c r="U119" s="68"/>
      <c r="V119" s="68"/>
      <c r="W119" s="68"/>
      <c r="X119" s="68"/>
      <c r="Y119" s="68"/>
      <c r="Z119" s="68"/>
      <c r="AA119" s="68"/>
    </row>
    <row r="120" ht="24.0" customHeight="1">
      <c r="A120" s="100" t="str">
        <f>Budget!A41</f>
        <v/>
      </c>
      <c r="B120" s="100"/>
      <c r="C120" s="100"/>
      <c r="D120" s="101"/>
      <c r="E120" s="101"/>
      <c r="F120" s="101"/>
      <c r="G120" s="101"/>
      <c r="H120" s="68"/>
      <c r="I120" s="68"/>
      <c r="J120" s="68"/>
      <c r="K120" s="68"/>
      <c r="L120" s="68"/>
      <c r="M120" s="68"/>
      <c r="N120" s="68"/>
      <c r="O120" s="68"/>
      <c r="P120" s="68"/>
      <c r="Q120" s="68"/>
      <c r="R120" s="68"/>
      <c r="S120" s="68"/>
      <c r="T120" s="68"/>
      <c r="U120" s="68"/>
      <c r="V120" s="68"/>
      <c r="W120" s="68"/>
      <c r="X120" s="68"/>
      <c r="Y120" s="68"/>
      <c r="Z120" s="68"/>
      <c r="AA120" s="68"/>
    </row>
    <row r="121" ht="27.0" customHeight="1">
      <c r="A121" s="100"/>
      <c r="B121" s="100"/>
      <c r="C121" s="100"/>
      <c r="D121" s="101"/>
      <c r="E121" s="106"/>
      <c r="F121" s="101"/>
      <c r="G121" s="101"/>
      <c r="H121" s="68"/>
      <c r="I121" s="68"/>
      <c r="J121" s="68"/>
      <c r="K121" s="68"/>
      <c r="L121" s="68"/>
      <c r="M121" s="68"/>
      <c r="N121" s="68"/>
      <c r="O121" s="68"/>
      <c r="P121" s="68"/>
      <c r="Q121" s="68"/>
      <c r="R121" s="68"/>
      <c r="S121" s="68"/>
      <c r="T121" s="68"/>
      <c r="U121" s="68"/>
      <c r="V121" s="68"/>
      <c r="W121" s="68"/>
      <c r="X121" s="68"/>
      <c r="Y121" s="68"/>
      <c r="Z121" s="68"/>
      <c r="AA121" s="68"/>
    </row>
    <row r="122" ht="11.25" customHeight="1">
      <c r="A122" s="100"/>
      <c r="B122" s="100"/>
      <c r="C122" s="100"/>
      <c r="D122" s="101"/>
      <c r="E122" s="107" t="s">
        <v>157</v>
      </c>
      <c r="G122" s="108">
        <f>SUM(G115,,G119,G117)</f>
        <v>10279.31653</v>
      </c>
      <c r="H122" s="68"/>
      <c r="I122" s="68"/>
      <c r="J122" s="68"/>
      <c r="K122" s="68"/>
      <c r="L122" s="68"/>
      <c r="M122" s="68"/>
      <c r="N122" s="68"/>
      <c r="O122" s="68"/>
      <c r="P122" s="68"/>
      <c r="Q122" s="68"/>
      <c r="R122" s="68"/>
      <c r="S122" s="68"/>
      <c r="T122" s="68"/>
      <c r="U122" s="68"/>
      <c r="V122" s="68"/>
      <c r="W122" s="68"/>
      <c r="X122" s="68"/>
      <c r="Y122" s="68"/>
      <c r="Z122" s="68"/>
      <c r="AA122" s="68"/>
    </row>
    <row r="123" ht="24.0" customHeight="1">
      <c r="A123" s="100"/>
      <c r="B123" s="100"/>
      <c r="C123" s="100"/>
      <c r="D123" s="101"/>
      <c r="H123" s="68"/>
      <c r="I123" s="68"/>
      <c r="J123" s="68"/>
      <c r="K123" s="68"/>
      <c r="L123" s="68"/>
      <c r="M123" s="68"/>
      <c r="N123" s="68"/>
      <c r="O123" s="68"/>
      <c r="P123" s="68"/>
      <c r="Q123" s="68"/>
      <c r="R123" s="68"/>
      <c r="S123" s="68"/>
      <c r="T123" s="68"/>
      <c r="U123" s="68"/>
      <c r="V123" s="68"/>
      <c r="W123" s="68"/>
      <c r="X123" s="68"/>
      <c r="Y123" s="68"/>
      <c r="Z123" s="68"/>
      <c r="AA123" s="68"/>
    </row>
    <row r="124" ht="24.0" customHeight="1">
      <c r="A124" s="100" t="str">
        <f>Budget!A43</f>
        <v/>
      </c>
      <c r="B124" s="100"/>
      <c r="C124" s="100"/>
      <c r="D124" s="101"/>
      <c r="H124" s="68"/>
      <c r="I124" s="68"/>
      <c r="J124" s="68"/>
      <c r="K124" s="68"/>
      <c r="L124" s="68"/>
      <c r="M124" s="68"/>
      <c r="N124" s="68"/>
      <c r="O124" s="68"/>
      <c r="P124" s="68"/>
      <c r="Q124" s="68"/>
      <c r="R124" s="68"/>
      <c r="S124" s="68"/>
      <c r="T124" s="68"/>
      <c r="U124" s="68"/>
      <c r="V124" s="68"/>
      <c r="W124" s="68"/>
      <c r="X124" s="68"/>
      <c r="Y124" s="68"/>
      <c r="Z124" s="68"/>
      <c r="AA124" s="68"/>
    </row>
    <row r="125" ht="24.0" customHeight="1">
      <c r="A125" s="100" t="str">
        <f>Budget!A44</f>
        <v/>
      </c>
      <c r="B125" s="100"/>
      <c r="C125" s="100"/>
      <c r="D125" s="101"/>
      <c r="H125" s="68"/>
      <c r="I125" s="68"/>
      <c r="J125" s="68"/>
      <c r="K125" s="68"/>
      <c r="L125" s="68"/>
      <c r="M125" s="68"/>
      <c r="N125" s="68"/>
      <c r="O125" s="68"/>
      <c r="P125" s="68"/>
      <c r="Q125" s="68"/>
      <c r="R125" s="68"/>
      <c r="S125" s="68"/>
      <c r="T125" s="68"/>
      <c r="U125" s="68"/>
      <c r="V125" s="68"/>
      <c r="W125" s="68"/>
      <c r="X125" s="68"/>
      <c r="Y125" s="68"/>
      <c r="Z125" s="68"/>
      <c r="AA125" s="68"/>
    </row>
    <row r="126" ht="24.0" customHeight="1">
      <c r="A126" s="100" t="str">
        <f>Budget!A45</f>
        <v/>
      </c>
      <c r="B126" s="100"/>
      <c r="C126" s="100"/>
      <c r="D126" s="101"/>
      <c r="E126" s="36"/>
      <c r="F126" s="109"/>
      <c r="G126" s="110"/>
      <c r="H126" s="68"/>
      <c r="I126" s="68"/>
      <c r="J126" s="68"/>
      <c r="K126" s="68"/>
      <c r="L126" s="68"/>
      <c r="M126" s="68"/>
      <c r="N126" s="68"/>
      <c r="O126" s="68"/>
      <c r="P126" s="68"/>
      <c r="Q126" s="68"/>
      <c r="R126" s="68"/>
      <c r="S126" s="68"/>
      <c r="T126" s="68"/>
      <c r="U126" s="68"/>
      <c r="V126" s="68"/>
      <c r="W126" s="68"/>
      <c r="X126" s="68"/>
      <c r="Y126" s="68"/>
      <c r="Z126" s="68"/>
      <c r="AA126" s="68"/>
    </row>
    <row r="127">
      <c r="A127" s="100" t="str">
        <f>Budget!A46</f>
        <v/>
      </c>
      <c r="B127" s="100"/>
      <c r="C127" s="100"/>
      <c r="D127" s="101"/>
      <c r="E127" s="111" t="s">
        <v>158</v>
      </c>
      <c r="H127" s="44"/>
    </row>
    <row r="128" ht="25.5" customHeight="1">
      <c r="A128" s="100" t="str">
        <f>Budget!A47</f>
        <v/>
      </c>
      <c r="B128" s="100"/>
      <c r="C128" s="100"/>
      <c r="D128" s="101"/>
      <c r="E128" s="36"/>
      <c r="F128" s="109"/>
      <c r="G128" s="112"/>
      <c r="H128" s="44"/>
    </row>
    <row r="129" ht="25.5" customHeight="1">
      <c r="A129" s="100" t="str">
        <f>Budget!A48</f>
        <v/>
      </c>
      <c r="B129" s="100"/>
      <c r="C129" s="100"/>
      <c r="D129" s="101"/>
      <c r="E129" s="36"/>
      <c r="F129" s="65"/>
      <c r="G129" s="113" t="s">
        <v>159</v>
      </c>
      <c r="H129" s="44"/>
    </row>
    <row r="130" ht="25.5" customHeight="1">
      <c r="A130" s="100" t="str">
        <f>Budget!A49</f>
        <v/>
      </c>
      <c r="B130" s="100"/>
      <c r="C130" s="100"/>
      <c r="D130" s="101"/>
      <c r="E130" s="101"/>
      <c r="F130" s="101"/>
      <c r="G130" s="101"/>
      <c r="H130" s="44"/>
    </row>
    <row r="131" ht="25.5" customHeight="1">
      <c r="A131" s="100" t="str">
        <f>Budget!A50</f>
        <v/>
      </c>
      <c r="B131" s="100"/>
      <c r="C131" s="100"/>
      <c r="D131" s="101"/>
      <c r="E131" s="101"/>
      <c r="F131" s="101"/>
      <c r="G131" s="101"/>
      <c r="H131" s="44"/>
    </row>
    <row r="132" ht="25.5" customHeight="1">
      <c r="A132" s="100" t="str">
        <f>Budget!A51</f>
        <v/>
      </c>
      <c r="B132" s="100"/>
      <c r="C132" s="100"/>
      <c r="D132" s="101"/>
      <c r="E132" s="101"/>
      <c r="F132" s="101"/>
      <c r="G132" s="101"/>
      <c r="H132" s="44"/>
    </row>
    <row r="133" ht="25.5" customHeight="1">
      <c r="A133" s="100" t="str">
        <f>Budget!A52</f>
        <v/>
      </c>
      <c r="B133" s="100"/>
      <c r="C133" s="100"/>
      <c r="D133" s="101"/>
      <c r="E133" s="101"/>
      <c r="F133" s="101"/>
      <c r="G133" s="101"/>
      <c r="H133" s="44"/>
    </row>
    <row r="134" ht="25.5" customHeight="1">
      <c r="A134" s="100" t="str">
        <f>Budget!A53</f>
        <v/>
      </c>
      <c r="B134" s="100"/>
      <c r="C134" s="100"/>
      <c r="D134" s="101"/>
      <c r="E134" s="101"/>
      <c r="F134" s="101"/>
      <c r="G134" s="101"/>
      <c r="H134" s="44"/>
    </row>
    <row r="135" ht="25.5" customHeight="1">
      <c r="A135" s="100" t="str">
        <f>Budget!A54</f>
        <v/>
      </c>
      <c r="B135" s="100"/>
      <c r="C135" s="100"/>
      <c r="D135" s="101"/>
      <c r="E135" s="101"/>
      <c r="F135" s="101"/>
      <c r="G135" s="101"/>
      <c r="H135" s="44"/>
    </row>
    <row r="136" ht="25.5" customHeight="1">
      <c r="A136" s="100" t="str">
        <f>Budget!A55</f>
        <v/>
      </c>
      <c r="B136" s="100"/>
      <c r="C136" s="100"/>
      <c r="D136" s="101"/>
      <c r="E136" s="101"/>
      <c r="F136" s="101"/>
      <c r="G136" s="101"/>
      <c r="H136" s="44"/>
    </row>
    <row r="137" ht="25.5" customHeight="1">
      <c r="A137" s="44"/>
      <c r="B137" s="114"/>
      <c r="C137" s="44"/>
      <c r="D137" s="115"/>
      <c r="H137" s="44"/>
    </row>
    <row r="138" ht="25.5" customHeight="1">
      <c r="A138" s="44"/>
      <c r="B138" s="114"/>
      <c r="C138" s="44"/>
      <c r="D138" s="115"/>
      <c r="H138" s="44"/>
    </row>
    <row r="139" ht="25.5" customHeight="1">
      <c r="A139" s="44"/>
      <c r="B139" s="114"/>
      <c r="C139" s="44"/>
      <c r="D139" s="115"/>
      <c r="H139" s="44"/>
    </row>
    <row r="140" ht="25.5" customHeight="1">
      <c r="A140" s="44"/>
      <c r="B140" s="114"/>
      <c r="C140" s="44"/>
      <c r="D140" s="115"/>
      <c r="H140" s="44"/>
    </row>
    <row r="141" ht="25.5" customHeight="1">
      <c r="A141" s="44"/>
      <c r="B141" s="114"/>
      <c r="C141" s="44"/>
      <c r="D141" s="115"/>
      <c r="E141" s="115"/>
      <c r="F141" s="114"/>
      <c r="G141" s="116"/>
      <c r="H141" s="44"/>
    </row>
    <row r="142" ht="25.5" customHeight="1">
      <c r="A142" s="44"/>
      <c r="B142" s="114"/>
      <c r="C142" s="44"/>
      <c r="D142" s="115"/>
      <c r="E142" s="115"/>
      <c r="F142" s="114"/>
      <c r="G142" s="116"/>
      <c r="H142" s="44"/>
    </row>
    <row r="143" ht="25.5" customHeight="1">
      <c r="A143" s="44"/>
      <c r="B143" s="114"/>
      <c r="C143" s="44"/>
      <c r="D143" s="115"/>
      <c r="E143" s="115"/>
      <c r="F143" s="114"/>
      <c r="G143" s="116"/>
      <c r="H143" s="44"/>
    </row>
    <row r="144" ht="25.5" customHeight="1">
      <c r="A144" s="44"/>
      <c r="B144" s="114"/>
      <c r="C144" s="44"/>
      <c r="D144" s="115"/>
      <c r="E144" s="115"/>
      <c r="F144" s="114"/>
      <c r="G144" s="116"/>
      <c r="H144" s="44"/>
    </row>
    <row r="145" ht="25.5" customHeight="1">
      <c r="A145" s="44"/>
      <c r="B145" s="114"/>
      <c r="C145" s="44"/>
      <c r="D145" s="115"/>
      <c r="E145" s="115"/>
      <c r="F145" s="114"/>
      <c r="G145" s="116"/>
      <c r="H145" s="44"/>
    </row>
    <row r="146" ht="25.5" customHeight="1">
      <c r="A146" s="44"/>
      <c r="B146" s="114"/>
      <c r="C146" s="44"/>
      <c r="D146" s="115"/>
      <c r="E146" s="115"/>
      <c r="F146" s="114"/>
      <c r="G146" s="116"/>
      <c r="H146" s="44"/>
    </row>
    <row r="147" ht="25.5" customHeight="1">
      <c r="A147" s="44"/>
      <c r="B147" s="114"/>
      <c r="C147" s="44"/>
      <c r="D147" s="115"/>
      <c r="E147" s="115"/>
      <c r="F147" s="114"/>
      <c r="G147" s="116"/>
      <c r="H147" s="44"/>
    </row>
    <row r="148" ht="15.75" customHeight="1">
      <c r="A148" s="44"/>
      <c r="B148" s="44"/>
      <c r="C148" s="44"/>
      <c r="D148" s="44"/>
      <c r="E148" s="44"/>
      <c r="F148" s="44"/>
      <c r="G148" s="44"/>
      <c r="H148" s="44"/>
    </row>
    <row r="149" ht="15.75" customHeight="1">
      <c r="A149" s="44"/>
      <c r="B149" s="44"/>
      <c r="C149" s="44"/>
      <c r="D149" s="44"/>
      <c r="E149" s="44"/>
      <c r="F149" s="44"/>
      <c r="G149" s="44"/>
      <c r="H149" s="44"/>
    </row>
    <row r="150" ht="15.75" customHeight="1">
      <c r="A150" s="44"/>
      <c r="B150" s="44"/>
      <c r="C150" s="44"/>
      <c r="D150" s="44"/>
      <c r="E150" s="44"/>
      <c r="F150" s="44"/>
      <c r="G150" s="44"/>
      <c r="H150" s="44"/>
    </row>
    <row r="151" ht="15.75" customHeight="1">
      <c r="A151" s="44"/>
      <c r="B151" s="44"/>
      <c r="C151" s="44"/>
      <c r="D151" s="44"/>
      <c r="E151" s="44"/>
      <c r="F151" s="44"/>
      <c r="G151" s="44"/>
      <c r="H151" s="44"/>
    </row>
    <row r="152" ht="15.75" customHeight="1">
      <c r="A152" s="44"/>
      <c r="B152" s="44"/>
      <c r="C152" s="44"/>
      <c r="D152" s="44"/>
      <c r="E152" s="44"/>
      <c r="F152" s="44"/>
      <c r="G152" s="44"/>
      <c r="H152" s="44"/>
    </row>
    <row r="153" ht="15.75" customHeight="1">
      <c r="A153" s="44"/>
      <c r="B153" s="44"/>
      <c r="C153" s="44"/>
      <c r="D153" s="44"/>
      <c r="E153" s="44"/>
      <c r="F153" s="44"/>
      <c r="G153" s="44"/>
      <c r="H153" s="44"/>
    </row>
    <row r="154" ht="15.75" customHeight="1">
      <c r="A154" s="44"/>
      <c r="B154" s="44"/>
      <c r="C154" s="44"/>
      <c r="D154" s="44"/>
      <c r="E154" s="44"/>
      <c r="F154" s="44"/>
      <c r="G154" s="44"/>
      <c r="H154" s="44"/>
    </row>
    <row r="155" ht="15.75" customHeight="1">
      <c r="A155" s="44"/>
      <c r="B155" s="44"/>
      <c r="C155" s="44"/>
      <c r="D155" s="44"/>
      <c r="E155" s="44"/>
      <c r="F155" s="44"/>
      <c r="G155" s="44"/>
      <c r="H155" s="44"/>
    </row>
    <row r="156" ht="15.75" customHeight="1">
      <c r="A156" s="44"/>
      <c r="B156" s="44"/>
      <c r="C156" s="44"/>
      <c r="D156" s="44"/>
      <c r="E156" s="44"/>
      <c r="F156" s="44"/>
      <c r="G156" s="44"/>
      <c r="H156" s="44"/>
    </row>
    <row r="157" ht="15.75" customHeight="1">
      <c r="A157" s="44"/>
      <c r="B157" s="44"/>
      <c r="C157" s="44"/>
      <c r="D157" s="44"/>
      <c r="E157" s="44"/>
      <c r="F157" s="44"/>
      <c r="G157" s="44"/>
      <c r="H157" s="44"/>
    </row>
    <row r="158" ht="15.75" customHeight="1">
      <c r="A158" s="44"/>
      <c r="B158" s="44"/>
      <c r="C158" s="44"/>
      <c r="D158" s="44"/>
      <c r="E158" s="44"/>
      <c r="F158" s="44"/>
      <c r="G158" s="44"/>
      <c r="H158" s="44"/>
    </row>
    <row r="159" ht="15.75" customHeight="1">
      <c r="A159" s="44"/>
      <c r="B159" s="44"/>
      <c r="C159" s="44"/>
      <c r="D159" s="44"/>
      <c r="E159" s="44"/>
      <c r="F159" s="44"/>
      <c r="G159" s="44"/>
      <c r="H159" s="44"/>
    </row>
    <row r="160" ht="15.75" customHeight="1">
      <c r="A160" s="44"/>
      <c r="B160" s="44"/>
      <c r="C160" s="44"/>
      <c r="D160" s="44"/>
      <c r="E160" s="44"/>
      <c r="F160" s="44"/>
      <c r="G160" s="44"/>
      <c r="H160" s="44"/>
    </row>
    <row r="161" ht="15.75" customHeight="1">
      <c r="A161" s="44"/>
      <c r="B161" s="44"/>
      <c r="C161" s="44"/>
      <c r="D161" s="44"/>
      <c r="E161" s="44"/>
      <c r="F161" s="44"/>
      <c r="G161" s="44"/>
      <c r="H161" s="44"/>
    </row>
    <row r="162" ht="15.75" customHeight="1">
      <c r="A162" s="44"/>
      <c r="B162" s="44"/>
      <c r="C162" s="44"/>
      <c r="D162" s="44"/>
      <c r="E162" s="44"/>
      <c r="F162" s="44"/>
      <c r="G162" s="44"/>
      <c r="H162" s="44"/>
    </row>
    <row r="163" ht="15.75" customHeight="1">
      <c r="A163" s="44"/>
      <c r="B163" s="44"/>
      <c r="C163" s="44"/>
      <c r="D163" s="44"/>
      <c r="E163" s="44"/>
      <c r="F163" s="44"/>
      <c r="G163" s="44"/>
      <c r="H163" s="44"/>
    </row>
    <row r="164" ht="15.75" customHeight="1">
      <c r="A164" s="44"/>
      <c r="B164" s="44"/>
      <c r="C164" s="44"/>
      <c r="D164" s="44"/>
      <c r="E164" s="44"/>
      <c r="F164" s="44"/>
      <c r="G164" s="44"/>
      <c r="H164" s="44"/>
    </row>
    <row r="165" ht="15.75" customHeight="1">
      <c r="A165" s="44"/>
      <c r="B165" s="44"/>
      <c r="C165" s="44"/>
      <c r="D165" s="44"/>
      <c r="E165" s="44"/>
      <c r="F165" s="44"/>
      <c r="G165" s="44"/>
      <c r="H165" s="44"/>
    </row>
    <row r="166" ht="15.75" customHeight="1">
      <c r="A166" s="44"/>
      <c r="B166" s="44"/>
      <c r="C166" s="44"/>
      <c r="D166" s="44"/>
      <c r="E166" s="44"/>
      <c r="F166" s="44"/>
      <c r="G166" s="44"/>
      <c r="H166" s="44"/>
    </row>
    <row r="167" ht="15.75" customHeight="1">
      <c r="A167" s="44"/>
      <c r="B167" s="44"/>
      <c r="C167" s="44"/>
      <c r="D167" s="44"/>
      <c r="E167" s="44"/>
      <c r="F167" s="44"/>
      <c r="G167" s="44"/>
      <c r="H167" s="44"/>
    </row>
    <row r="168" ht="15.75" customHeight="1">
      <c r="A168" s="44"/>
      <c r="B168" s="44"/>
      <c r="C168" s="44"/>
      <c r="D168" s="44"/>
      <c r="E168" s="44"/>
      <c r="F168" s="44"/>
      <c r="G168" s="44"/>
      <c r="H168" s="44"/>
    </row>
    <row r="169" ht="15.75" customHeight="1">
      <c r="A169" s="44"/>
      <c r="B169" s="44"/>
      <c r="C169" s="44"/>
      <c r="D169" s="44"/>
      <c r="E169" s="44"/>
      <c r="F169" s="44"/>
      <c r="G169" s="44"/>
      <c r="H169" s="44"/>
    </row>
    <row r="170" ht="15.75" customHeight="1">
      <c r="A170" s="44"/>
      <c r="B170" s="44"/>
      <c r="C170" s="44"/>
      <c r="D170" s="44"/>
      <c r="E170" s="44"/>
      <c r="F170" s="44"/>
      <c r="G170" s="44"/>
      <c r="H170" s="44"/>
    </row>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0" customHeight="1"/>
    <row r="650" ht="15.0" customHeight="1"/>
    <row r="651" ht="15.0" customHeight="1"/>
    <row r="652" ht="15.0" customHeight="1"/>
    <row r="653" ht="15.0" customHeight="1"/>
    <row r="654" ht="15.0" customHeight="1"/>
    <row r="655" ht="15.0" customHeight="1"/>
    <row r="656" ht="15.0" customHeight="1"/>
    <row r="657" ht="15.0" customHeight="1"/>
    <row r="658" ht="15.0" customHeight="1"/>
    <row r="659" ht="15.0" customHeight="1"/>
    <row r="660" ht="15.0" customHeight="1"/>
    <row r="661" ht="15.0" customHeight="1"/>
    <row r="662" ht="15.0" customHeight="1"/>
    <row r="663" ht="15.0" customHeight="1"/>
    <row r="664" ht="15.0" customHeight="1"/>
    <row r="665" ht="15.0" customHeight="1"/>
    <row r="666" ht="15.0" customHeight="1"/>
    <row r="667" ht="15.0" customHeight="1"/>
    <row r="668" ht="15.0" customHeight="1"/>
    <row r="669" ht="15.0" customHeight="1"/>
    <row r="670" ht="15.0" customHeight="1"/>
    <row r="671" ht="15.0" customHeight="1"/>
    <row r="672" ht="15.0" customHeight="1"/>
    <row r="673" ht="15.0" customHeight="1"/>
  </sheetData>
  <mergeCells count="75">
    <mergeCell ref="B59:G59"/>
    <mergeCell ref="B60:G60"/>
    <mergeCell ref="B61:G61"/>
    <mergeCell ref="B62:G62"/>
    <mergeCell ref="B63:G63"/>
    <mergeCell ref="B64:G64"/>
    <mergeCell ref="B65:G65"/>
    <mergeCell ref="B66:G66"/>
    <mergeCell ref="B67:G67"/>
    <mergeCell ref="B68:G68"/>
    <mergeCell ref="B69:G69"/>
    <mergeCell ref="B70:G70"/>
    <mergeCell ref="B71:G71"/>
    <mergeCell ref="B72:G72"/>
    <mergeCell ref="G122:G123"/>
    <mergeCell ref="F126:G126"/>
    <mergeCell ref="E127:G127"/>
    <mergeCell ref="F182:G182"/>
    <mergeCell ref="E183:G183"/>
    <mergeCell ref="B73:G73"/>
    <mergeCell ref="B74:G74"/>
    <mergeCell ref="A77:G77"/>
    <mergeCell ref="B78:G78"/>
    <mergeCell ref="B79:G79"/>
    <mergeCell ref="A82:B82"/>
    <mergeCell ref="E122:F123"/>
    <mergeCell ref="A1:G1"/>
    <mergeCell ref="A2:G2"/>
    <mergeCell ref="B3:F3"/>
    <mergeCell ref="B4:F4"/>
    <mergeCell ref="A5:G5"/>
    <mergeCell ref="A6:G6"/>
    <mergeCell ref="A7:B7"/>
    <mergeCell ref="A9:G9"/>
    <mergeCell ref="A11:G11"/>
    <mergeCell ref="B12:G12"/>
    <mergeCell ref="B13:G13"/>
    <mergeCell ref="B14:G14"/>
    <mergeCell ref="B15:G15"/>
    <mergeCell ref="B16:G16"/>
    <mergeCell ref="B17:G17"/>
    <mergeCell ref="B18:G18"/>
    <mergeCell ref="B19:G19"/>
    <mergeCell ref="B20:G20"/>
    <mergeCell ref="A22:G22"/>
    <mergeCell ref="B23:G23"/>
    <mergeCell ref="B24:G24"/>
    <mergeCell ref="B25:G25"/>
    <mergeCell ref="B26:G26"/>
    <mergeCell ref="B27:G27"/>
    <mergeCell ref="B28:G28"/>
    <mergeCell ref="B29:G29"/>
    <mergeCell ref="B30:G30"/>
    <mergeCell ref="B31:G31"/>
    <mergeCell ref="B35:G35"/>
    <mergeCell ref="A37:G37"/>
    <mergeCell ref="B38:G38"/>
    <mergeCell ref="B39:G39"/>
    <mergeCell ref="B40:G40"/>
    <mergeCell ref="B41:G41"/>
    <mergeCell ref="B32:G32"/>
    <mergeCell ref="B42:G42"/>
    <mergeCell ref="A44:B44"/>
    <mergeCell ref="B45:G45"/>
    <mergeCell ref="B46:G46"/>
    <mergeCell ref="B47:G47"/>
    <mergeCell ref="B48:G48"/>
    <mergeCell ref="B49:G49"/>
    <mergeCell ref="B50:G50"/>
    <mergeCell ref="B53:G53"/>
    <mergeCell ref="B54:G54"/>
    <mergeCell ref="B55:G55"/>
    <mergeCell ref="B56:G56"/>
    <mergeCell ref="B57:G57"/>
    <mergeCell ref="B58:G58"/>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2021-02-10T16:23:14Z</dcterms:created>
  <dc:creator>Thirugnana Sambanthem Ravi</dc:creator>
</cp:coreProperties>
</file>