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udget" sheetId="1" r:id="rId4"/>
    <sheet state="visible" name="Proposal" sheetId="2" r:id="rId5"/>
  </sheets>
  <definedNames/>
  <calcPr/>
  <extLst>
    <ext uri="GoogleSheetsCustomDataVersion2">
      <go:sheetsCustomData xmlns:go="http://customooxmlschemas.google.com/" r:id="rId6" roundtripDataChecksum="AV8d1djev3w1ySeuLt7mToNSdKk/Brc/S+kTOnR1ThQ="/>
    </ext>
  </extLst>
</workbook>
</file>

<file path=xl/sharedStrings.xml><?xml version="1.0" encoding="utf-8"?>
<sst xmlns="http://schemas.openxmlformats.org/spreadsheetml/2006/main" count="426" uniqueCount="308">
  <si>
    <t xml:space="preserve">SYSTEC101
NEW YORK - 418 Broadway STE N, Albany, NY 12207.                                                                                                              
info@systec101.com 
303-537-7575   </t>
  </si>
  <si>
    <t>Budget</t>
  </si>
  <si>
    <t>Genesee ISD ECPS Construction:</t>
  </si>
  <si>
    <t>Equipment and Labor:</t>
  </si>
  <si>
    <t>Part Number</t>
  </si>
  <si>
    <t>Section 1 - IDF Buildout - Unit 300 IDF (Phase 1)</t>
  </si>
  <si>
    <t>Quantity</t>
  </si>
  <si>
    <t xml:space="preserve">Material Price </t>
  </si>
  <si>
    <t>Labor Cost</t>
  </si>
  <si>
    <t>Unit Price</t>
  </si>
  <si>
    <t>Ext.Price</t>
  </si>
  <si>
    <t>55053-703</t>
  </si>
  <si>
    <t>Chatsworth Standard Two-Post Relay Rack, 45 RMU, 19" W x 7’ H x 3" D, Black, Top Angle, UL Listed</t>
  </si>
  <si>
    <t>13912-703</t>
  </si>
  <si>
    <t>Chatsworth Cable Manager, Vertical, 45U Rack, 6" Width x 16.6" Depth x 80.5" Height, Plastic/Steel, Black, For CPI Rack System</t>
  </si>
  <si>
    <t>30130-719</t>
  </si>
  <si>
    <t>Chatsworth Horizontal cable manager, 2RU single-sided (black)</t>
  </si>
  <si>
    <t>10250-712</t>
  </si>
  <si>
    <t>Chatsworth 12"W ladder rack</t>
  </si>
  <si>
    <t>12100-712</t>
  </si>
  <si>
    <t>Chatsworth 12" W radius drop</t>
  </si>
  <si>
    <t>11312-712</t>
  </si>
  <si>
    <t>Chatsworth 12" W triangular wall bracket</t>
  </si>
  <si>
    <t>11421-712</t>
  </si>
  <si>
    <t>Chatsworth 12"W wall angle kit</t>
  </si>
  <si>
    <t>10506-706</t>
  </si>
  <si>
    <t>Chatsworth elevation kit for rack (black)</t>
  </si>
  <si>
    <t>12121-712</t>
  </si>
  <si>
    <t>Chatsworth rack to runway mounting plate</t>
  </si>
  <si>
    <t>11302-701</t>
  </si>
  <si>
    <t>Chatsworth junction splice kit</t>
  </si>
  <si>
    <t>11301-001</t>
  </si>
  <si>
    <t>Chatsworth butt splice kit</t>
  </si>
  <si>
    <t>11310-001</t>
  </si>
  <si>
    <t>Cable Runway Threaded Ceiling Kit</t>
  </si>
  <si>
    <t>10642-001</t>
  </si>
  <si>
    <t>Chatsworth end cap</t>
  </si>
  <si>
    <t>FS400</t>
  </si>
  <si>
    <t>4 in. firestop sleeve kit</t>
  </si>
  <si>
    <t>34PLYWOODBC</t>
  </si>
  <si>
    <t>4X8FT 3/4IN Fire rated plywood</t>
  </si>
  <si>
    <t>RGRB19U</t>
  </si>
  <si>
    <t xml:space="preserve">Rack Mount Grounding Busbar
</t>
  </si>
  <si>
    <t xml:space="preserve">GB2B0312TPI-1 </t>
  </si>
  <si>
    <t xml:space="preserve">Telecom Grounding Busbar
</t>
  </si>
  <si>
    <t>GRND</t>
  </si>
  <si>
    <t>Grounding Kit - Includes #6 Awg wire, lugs, screws and nuts</t>
  </si>
  <si>
    <t>Section 2 - MDF - IDF Backbone Cabling (Phase 1)</t>
  </si>
  <si>
    <t>006T88-31190-29</t>
  </si>
  <si>
    <t>Corning 6-strand tight-buffered indoor multimode (OM4) plenum cable (per ft)</t>
  </si>
  <si>
    <t>CCH-01U</t>
  </si>
  <si>
    <t>Corning 1U fiber enclosure, holds upto 2 CCH connector panels/cassettes</t>
  </si>
  <si>
    <t>CCH-CP06-E4</t>
  </si>
  <si>
    <t>Corning 6F LC duplex multimode (OM3/OM4) adapter panel</t>
  </si>
  <si>
    <t>95-050-99-X</t>
  </si>
  <si>
    <t>Corning OM3/OM4 LC Connectors</t>
  </si>
  <si>
    <t>050502T5120002M</t>
  </si>
  <si>
    <t>Corning OM3 LC-LC patchcords, 2m</t>
  </si>
  <si>
    <t>Section 3 - Station Cabling (All Phases)</t>
  </si>
  <si>
    <t>ICCABT6VBL</t>
  </si>
  <si>
    <t>ICC CAT6 Bulk Cable with 23 AWG UTP Solid Wires, CMP Jacket in a Pull Box, 1000 Feet, Blue</t>
  </si>
  <si>
    <t>H2-1078L6BL</t>
  </si>
  <si>
    <t>ICC Cat6 EZ style jack</t>
  </si>
  <si>
    <t>H2-MPP04860</t>
  </si>
  <si>
    <t>ICC Cat6 Patch Panel 48 Port 2 RU BL</t>
  </si>
  <si>
    <t>IC107F02WH</t>
  </si>
  <si>
    <t>ICC 2-port faceplate white</t>
  </si>
  <si>
    <t>IC107F01WH</t>
  </si>
  <si>
    <t>ICC 1-port faceplate white</t>
  </si>
  <si>
    <t>IC107F04WH</t>
  </si>
  <si>
    <t>ICC 4-port faceplate white</t>
  </si>
  <si>
    <t>IC107SB1WH</t>
  </si>
  <si>
    <t>ICC 1- port Surface Mount Box</t>
  </si>
  <si>
    <t>650-03 BL</t>
  </si>
  <si>
    <t>Cat6 Ethernet Patch Cable - No Boot, 3 ft</t>
  </si>
  <si>
    <t>650-05 BL</t>
  </si>
  <si>
    <t>Cat6 Ethernet Patch Cable - No Boot, 5 ft</t>
  </si>
  <si>
    <t>650-07 BL</t>
  </si>
  <si>
    <t>Cat6 Ethernet Patch Cable - No Boot, 7 ft</t>
  </si>
  <si>
    <t>650-10 BL</t>
  </si>
  <si>
    <t>Cat6 Ethernet Patch Cable - No Boot, 10 ft</t>
  </si>
  <si>
    <t>650-25 BL</t>
  </si>
  <si>
    <t>Cat6 Ethernet Patch Cable - No Boot, 25 ft</t>
  </si>
  <si>
    <t>650-03 GN</t>
  </si>
  <si>
    <t>650-05 GN</t>
  </si>
  <si>
    <t>650-03 WH</t>
  </si>
  <si>
    <t>650-05 WH</t>
  </si>
  <si>
    <t>ICCMSJHW44</t>
  </si>
  <si>
    <t>ICC 2" J-hook High performance</t>
  </si>
  <si>
    <t>ICCMSJHW55</t>
  </si>
  <si>
    <t>ICC 4" J-hook High performance</t>
  </si>
  <si>
    <t>X-HS 10W U</t>
  </si>
  <si>
    <t>Hilti threaded rod hanger with nail</t>
  </si>
  <si>
    <t>VELCRO 3/4" one-wrap on 25 yard roll plenum</t>
  </si>
  <si>
    <t>1700-1PK-BB40</t>
  </si>
  <si>
    <t>3M Electric tapes</t>
  </si>
  <si>
    <t>PLT3I-C</t>
  </si>
  <si>
    <t>Panduit Tie wraps (100/bag)</t>
  </si>
  <si>
    <t>N/A</t>
  </si>
  <si>
    <t>Labeling kits</t>
  </si>
  <si>
    <t>Miscellaneous materials</t>
  </si>
  <si>
    <t xml:space="preserve">Owner Furnished Camera Install Only </t>
  </si>
  <si>
    <t xml:space="preserve">Owner Furnished WAP Install Only </t>
  </si>
  <si>
    <t>Phase 2 – Station Cabling Clean Up</t>
  </si>
  <si>
    <t>Section 4 -Multipurpose Room (All Phases)</t>
  </si>
  <si>
    <t>Prysmain GenSpeed Cat6 shielded cable plenum blue</t>
  </si>
  <si>
    <t>SPS688-C</t>
  </si>
  <si>
    <t>Leviton Atlas Cat6 shielded term plugs</t>
  </si>
  <si>
    <t>AT-OME-CS31-SA-HDBT</t>
  </si>
  <si>
    <t>Atlona 3x1 AV switcher with mixer amplifier, and USB hub</t>
  </si>
  <si>
    <t>Ben-Q-LH 730</t>
  </si>
  <si>
    <t>Benq 1080p LED conference room projector</t>
  </si>
  <si>
    <t>Benq 1080p LED conference room projector Mounting Hardware</t>
  </si>
  <si>
    <t>AT-VKP-8E</t>
  </si>
  <si>
    <t>Atlona velocity 8-button IP-based keypad controller</t>
  </si>
  <si>
    <t>DF-151102</t>
  </si>
  <si>
    <t>Draper acumen screen 16:10 109" matte white</t>
  </si>
  <si>
    <t>AT-OME-SW21-TX-WPC</t>
  </si>
  <si>
    <t>Atlona wallplate HDBaseT Transmitter with USB-C and HDMI Inputs, USB</t>
  </si>
  <si>
    <t>C-HM/HM/PICO</t>
  </si>
  <si>
    <t>Kramer HDMI cable male to male cable 10ft</t>
  </si>
  <si>
    <t>CP–AOCU31/CC–10</t>
  </si>
  <si>
    <t>Kramer USB gen 3.1 Type C plenum cable 10ft</t>
  </si>
  <si>
    <t>AT-OME-TX11-WP</t>
  </si>
  <si>
    <t>Atlona HDbaseT Transmitter plate HDMI and power</t>
  </si>
  <si>
    <t>AT-OME-RX11</t>
  </si>
  <si>
    <t>Atlona HDbaseT Receiver for HDMI with audio</t>
  </si>
  <si>
    <t>GSM4212P</t>
  </si>
  <si>
    <t>Netgear 8x1G PoE+ 125W 2x1G and 2xSFP managed switch</t>
  </si>
  <si>
    <t>AT-GAIN-60</t>
  </si>
  <si>
    <t>Atlona 2-channel compact amplifier 60W RMS</t>
  </si>
  <si>
    <t>SM58</t>
  </si>
  <si>
    <t>Shure vocal microphone cartridge</t>
  </si>
  <si>
    <t>QLXD14</t>
  </si>
  <si>
    <t>Shure Combo system with bodypack and receiver</t>
  </si>
  <si>
    <t>WL185M</t>
  </si>
  <si>
    <t>Shure lavalier microphone cordiod black</t>
  </si>
  <si>
    <t>CSS8008</t>
  </si>
  <si>
    <t>JBL professional 8" 5Watt Ceiling loudspeakers, white</t>
  </si>
  <si>
    <t>CSS-BB8x6</t>
  </si>
  <si>
    <t>JBL professional for 8" speakers</t>
  </si>
  <si>
    <t>LPT-A107-B</t>
  </si>
  <si>
    <t>Listen technologies Dual RCA to Dual RCA cable 6.6ft</t>
  </si>
  <si>
    <t>Genesis 16/2 Shielded riser cable 1000ft reel, white</t>
  </si>
  <si>
    <t>Genisis 18/2 Shielded riser cable 500ft white</t>
  </si>
  <si>
    <t>WP25225B</t>
  </si>
  <si>
    <t xml:space="preserve">Westpenn Standard line level 16/2 cable 500ft </t>
  </si>
  <si>
    <t>AT-VDM-SW</t>
  </si>
  <si>
    <t>Velocity device manager software</t>
  </si>
  <si>
    <t>Section 5 - Classroom Sound Amplification  (All Phases)</t>
  </si>
  <si>
    <t>SP-628</t>
  </si>
  <si>
    <t xml:space="preserve">Teachlogic 6.5" ceiling speakers </t>
  </si>
  <si>
    <t>TB-6.1</t>
  </si>
  <si>
    <t>Teachlogic tile bridge for ceiling speakers</t>
  </si>
  <si>
    <t>IRT-60N</t>
  </si>
  <si>
    <t>Teachlogic sapphire handsfree microphone</t>
  </si>
  <si>
    <t>IMA-840</t>
  </si>
  <si>
    <t>Teachlogic Spectrum Amplifier</t>
  </si>
  <si>
    <t>CG22602</t>
  </si>
  <si>
    <t>C2G CG22602 slim Aux 3.5mm audio cable 10ft</t>
  </si>
  <si>
    <t>IRH-35</t>
  </si>
  <si>
    <t>Teachlogic handheld microphone</t>
  </si>
  <si>
    <t>BR-AA4</t>
  </si>
  <si>
    <t>Teachlogic lithium battery 4/pack</t>
  </si>
  <si>
    <t>BRC-60</t>
  </si>
  <si>
    <t>Teachlogic drop-in charger</t>
  </si>
  <si>
    <t>WPD-HD-U3C-AW</t>
  </si>
  <si>
    <t>WPD-HD-U3C-AW Single Gang Pass-Through Decorative Wall Plate with HDMI Female Port and USB 3.0 Type Pigtail, White</t>
  </si>
  <si>
    <t>Fosmon HDMI</t>
  </si>
  <si>
    <t>Fosmon 4K HDMI Cable 15FT/4.5M, HDMI 2.0 Cable 4K@60Hz/2160p</t>
  </si>
  <si>
    <t>USB-C Cable</t>
  </si>
  <si>
    <t>15ft USB-C to USB-C Cable Long, 60W USB Type C</t>
  </si>
  <si>
    <t>Single gang brush faceplate</t>
  </si>
  <si>
    <t>Kramer HDMI cable male to male cable 5ft</t>
  </si>
  <si>
    <t>WP315-8100</t>
  </si>
  <si>
    <t>HDMI Wall Plate</t>
  </si>
  <si>
    <t>HDMI-50FT</t>
  </si>
  <si>
    <t>BlueRigger 4K HDMI Cable 50FT (4K 30Hz, HDR10, in-Wall CL3 Rated, High Speed, HDCP2.3, eARC) - Long HDMI Cable</t>
  </si>
  <si>
    <t>Section 6 - Equipment (All Phases)</t>
  </si>
  <si>
    <t>ICX 7150-48ZP</t>
  </si>
  <si>
    <t>48-port Ruckus ICX 7150-48ZP - Z-Series - switch - 48 ports - managed - rack-mountable</t>
  </si>
  <si>
    <t>R-650</t>
  </si>
  <si>
    <t>R650-US00 R650 Dual-band Wrls 802.11ax Wireless Access Point</t>
  </si>
  <si>
    <t>BE55T-HTV</t>
  </si>
  <si>
    <t>BE55T-H Business TV</t>
  </si>
  <si>
    <t>MTM1U</t>
  </si>
  <si>
    <t>Medium Fusion® Micro-Adjustable Tilt Wall Mount</t>
  </si>
  <si>
    <t>Promethean Boards Move and Re-Install Phase 1</t>
  </si>
  <si>
    <t>Promethean Boards Install Phase 3</t>
  </si>
  <si>
    <t xml:space="preserve"> Grand Total (Equipment and labor): 	</t>
  </si>
  <si>
    <t>Side</t>
  </si>
  <si>
    <t>Row Count</t>
  </si>
  <si>
    <t>proposal</t>
  </si>
  <si>
    <t xml:space="preserve">SYSTEC101
NEW YORK - 418 Broadway STE N, Albany, NY 12207.                                                                                                               
info@systec101.com 
303-537-7575   </t>
  </si>
  <si>
    <t>Genesee ISD ECPS Construction</t>
  </si>
  <si>
    <t>Date: 9/30/2024</t>
  </si>
  <si>
    <t>Base Proposal</t>
  </si>
  <si>
    <t>SYSTEC101 will be providing the following:</t>
  </si>
  <si>
    <t xml:space="preserve">Please note that based on general contractor's request, SYSTEC101 will install equipment and low voltage cabling - Cat 6 and A/V Cabling. </t>
  </si>
  <si>
    <t>Site address : 5089 Pilgrim Road, Flint, MI  48507.</t>
  </si>
  <si>
    <t>Scope of Work</t>
  </si>
  <si>
    <t>Section 1 - IDF Buildout - Unit 300 IDF (Phase 1):</t>
  </si>
  <si>
    <t>1.</t>
  </si>
  <si>
    <t>We will furnish and install (1) Chatsworth Standard Two-Post Relay Rack, 45 RMU, 19" W x 7’ H x 3" D, (black).</t>
  </si>
  <si>
    <t>2.</t>
  </si>
  <si>
    <t>We will furnish and install (2) Chatsworth Cable Manager, Vertical, 45U Rack, 6" W x 16.6" D x 80.5" H, (black).</t>
  </si>
  <si>
    <t>3.</t>
  </si>
  <si>
    <t>We will furnish and install (4) Chatsworth Horizontal cable manager, 2RU single-sided (black).</t>
  </si>
  <si>
    <t>4.</t>
  </si>
  <si>
    <t>We will furnish and install (2) Chatsworth 12"W ladder rack.</t>
  </si>
  <si>
    <t>5.</t>
  </si>
  <si>
    <t>We will furnish and install (2) Chatsworth 12" W radius drop.</t>
  </si>
  <si>
    <t>6.</t>
  </si>
  <si>
    <t>We will furnish and install (3) Chatsworth 12" W triangular wall bracket.</t>
  </si>
  <si>
    <t>7.</t>
  </si>
  <si>
    <t>We will furnish and install (3) Chatsworth 12"W wall angle kit.</t>
  </si>
  <si>
    <t>8.</t>
  </si>
  <si>
    <t>We will furnish and install (1) Chatsworth elevation kit for rack (black).</t>
  </si>
  <si>
    <t>9.</t>
  </si>
  <si>
    <t>We will furnish and install (1) Chatsworth rack to runway mounting plate.</t>
  </si>
  <si>
    <t>10.</t>
  </si>
  <si>
    <t>We will furnish and install (2) Chatsworth junction splice kit.</t>
  </si>
  <si>
    <t>11.</t>
  </si>
  <si>
    <t>We will furnish and install (2) Chatsworth butt splice kit.</t>
  </si>
  <si>
    <t>12.</t>
  </si>
  <si>
    <t>We will furnish and install (4) Cable Runway Threaded Ceiling Kit.</t>
  </si>
  <si>
    <t>13.</t>
  </si>
  <si>
    <t>We will furnish and install (4) Chatsworth end cap.</t>
  </si>
  <si>
    <t>14.</t>
  </si>
  <si>
    <t>We will furnish and install (2) 4 in. firestop sleeve kit.</t>
  </si>
  <si>
    <t>15.</t>
  </si>
  <si>
    <t>We will furnish and install (1) 4X8FT 3/4IN Fire rated plywood.</t>
  </si>
  <si>
    <t>16.</t>
  </si>
  <si>
    <t>We will furnish and install (1) Rack Mount Grounding Busbar.</t>
  </si>
  <si>
    <t>17.</t>
  </si>
  <si>
    <t>We will furnish and install (1) Telecom Grounding Busbar.</t>
  </si>
  <si>
    <t>Section 2 - MDF - IDF Backbone Cabling (Phase 1):</t>
  </si>
  <si>
    <t>We will furnish and install (1) 6-strand tight-buffered indoor multimode (OM4) plenum cable from MDF to new IDF. The fiber will be terminated on a 1U rack mount fiber enclosure on both ends. We will provide required patch cords at both ends.</t>
  </si>
  <si>
    <t>We will provide all necessary fiber hardware and euipment.</t>
  </si>
  <si>
    <t>Section 3 - Station Cabling (All phases):</t>
  </si>
  <si>
    <t>We will furnish and install (60) boxes of CAT6 cables and (285) Jacks to install station cabling from the IT room.</t>
  </si>
  <si>
    <t>We will furnish and install (7) ICC Cat6 Patch Panel 48 Port 2 RU BL.</t>
  </si>
  <si>
    <t>We will furnish and install (3) Chatsworth Horizontal cable manager, 2RU single-sided (black).</t>
  </si>
  <si>
    <t>We will furnish and install (2) 4" fire dtop Sleeve.</t>
  </si>
  <si>
    <t>We will furnish and install (85) ICC 2-port faceplate white.</t>
  </si>
  <si>
    <t>We will furnish and install (43) ICC 1-port faceplate white.</t>
  </si>
  <si>
    <t>We will furnish and install (2) ICC 4-port faceplate white.</t>
  </si>
  <si>
    <t>We will furnish and install (48) ICC 1- port Surface Mount Box.</t>
  </si>
  <si>
    <t>We will furnish and install (100) Cat6 Ethernet Patch Cable - No Boot, 3 ft (blue).</t>
  </si>
  <si>
    <t>We will furnish and install (250) Cat6 Ethernet Patch Cable - No Boot, 5 ft (blue).</t>
  </si>
  <si>
    <t>We will furnish and install (150) Cat6 Ethernet Patch Cable - No Boot, 7 ft (blue).</t>
  </si>
  <si>
    <t>We will furnish and install (75) Cat6 Ethernet Patch Cable - No Boot, 10 ft (blue).</t>
  </si>
  <si>
    <t>We will furnish and install (20) Cat6 Ethernet Patch Cable - No Boot, 25 ft (blue).</t>
  </si>
  <si>
    <t>We will furnish and install (25) Cat6 Ethernet Patch Cable - No Boot, 3 ft (Green).</t>
  </si>
  <si>
    <t>We will furnish and install (25) Cat6 Ethernet Patch Cable - No Boot, 5 ft (Green).</t>
  </si>
  <si>
    <t>We will furnish and install (25) Cat6 Ethernet Patch Cable - No Boot, 3 ft (White).</t>
  </si>
  <si>
    <t>We will furnish and install (25) Cat6 Ethernet Patch Cable - No Boot, 5 ft (White).</t>
  </si>
  <si>
    <t>18.</t>
  </si>
  <si>
    <t>We will install (24) owner furnished cameras.</t>
  </si>
  <si>
    <t>19.</t>
  </si>
  <si>
    <t>We will furnish and install (24) owner furnished WAP devices.</t>
  </si>
  <si>
    <t>20.</t>
  </si>
  <si>
    <t>We will furnish and install required amount of supporting materials like J-hooks, threaded rods and tapes for the complete installation for the system.</t>
  </si>
  <si>
    <t>Section 4 -Multipurpose Room (All Phases):</t>
  </si>
  <si>
    <t>We will furnish and install (1) Atlona 3x1 AV switcher with mixer amplifier, and USB hub.</t>
  </si>
  <si>
    <t>We will furnish and install (1) Benq 1080p LED conference room projector and mounting hardware for it.</t>
  </si>
  <si>
    <t>We will furnish and install (1) Atlona velocity 8-button IP-based keypad controller.</t>
  </si>
  <si>
    <t>We will furnish and install (1) Draper acumen screen 16:10 109" matte white.</t>
  </si>
  <si>
    <t>We will furnish and install (1) Atlona wallplate HDBaseT Transmitter with USB-C and HDMI Inputs, USB.</t>
  </si>
  <si>
    <t>We will furnish and install (1) Atlona HDbaseT Transmitter plate HDMI and power.</t>
  </si>
  <si>
    <t>We will furnish and install (1) Atlona HDbaseT Receiver for HDMI with audio.</t>
  </si>
  <si>
    <t>We will furnish and install (1) Netgear 8x1G PoE+ 125W 2x1G and 2xSFP managed switch.</t>
  </si>
  <si>
    <t>We will furnish and install (1) Atlona 2-channel compact amplifier 60W RMS.</t>
  </si>
  <si>
    <t>We will furnish and install (1) Shure vocal microphone cartridge.</t>
  </si>
  <si>
    <t>We will furnish and install (1) Shure Combo system with bodypack and receiver.</t>
  </si>
  <si>
    <t>We will furnish and install (1) Shure lavalier microphone cordiod black.</t>
  </si>
  <si>
    <t>We will furnish and install (4) JBL professional 8" 5Watt Ceiling loudspeakers, white.</t>
  </si>
  <si>
    <t>We will furnish and install (4) JBL professional for 8" speakers.</t>
  </si>
  <si>
    <t>Section 5 - Classroom Sound Amplification  (All Phases):</t>
  </si>
  <si>
    <t>We will furnish and install (104) Teachlogic 6.5" ceiling speakers with tile bridge.</t>
  </si>
  <si>
    <t>We will furnish and install (26) Teachlogic sapphire handsfree microphone.</t>
  </si>
  <si>
    <t>We will furnish and install (26) Teachlogic Spectrum Amplifier.</t>
  </si>
  <si>
    <t>We will furnish and install (26) Teachlogic handheld microphone.</t>
  </si>
  <si>
    <t>We will furnish and install (26) Teachlogic lithium battery 4/pack.</t>
  </si>
  <si>
    <t>We will furnish and install (26) Single gang brush faceplate.</t>
  </si>
  <si>
    <t>We will furnish and install (2) HDMI Wall Plate.</t>
  </si>
  <si>
    <t>We will furnish and install (4) 48-port Ruckus ICX 7150-48ZP - Z-Series - switch - 48 ports - managed - rack-mountable.</t>
  </si>
  <si>
    <t>We will furnish and install (24) R650-US00 R650 Dual-band Wrls 802.11ax Wireless Access Point.</t>
  </si>
  <si>
    <t>We will furnish and install (1) BE55T-H Business TV and wall mount for it.</t>
  </si>
  <si>
    <t>We will furnish and install (13) Promethean Boards Move and Re-Install Phase 1.</t>
  </si>
  <si>
    <t>We will furnish and install (7) Promethean Boards Install Phase 3.</t>
  </si>
  <si>
    <t>Qualifications:</t>
  </si>
  <si>
    <t xml:space="preserve">Uplinking the entire network using active electronics by others. We will only provide empty network infrastructure, powering the network using network would be the customer's responsibility. </t>
  </si>
  <si>
    <t xml:space="preserve">Phase 3 Cabling would go to Existing MDF with exisiting rack and other necessary hardware. MDF build out is not included in this proposal. </t>
  </si>
  <si>
    <t xml:space="preserve">Promethean boards to be exisiting or customer provided. </t>
  </si>
  <si>
    <t>Workstation to be provided by District</t>
  </si>
  <si>
    <t>No conduit and back box will be provided. It should be furnish and installed by the electrical contractor. We will not responisble for it.</t>
  </si>
  <si>
    <t>Conduit and back box should be made ready prior cable installation.</t>
  </si>
  <si>
    <t>No backbone cable (copper and fiber) till MDF is included in this proposal.</t>
  </si>
  <si>
    <t xml:space="preserve">Warranty:
</t>
  </si>
  <si>
    <t>SYSTEC101 warrants that it has satisfactorily performed the installation work comprising the Project and agrees to repair without additional cost to the Customer any malfunctions or defects of the Project arising from its installation services or its customization or modification of purchased equipment, if the Project involved such customization or modification. This warranty shall expire one year after the completion of the Project. SYSTEC101 is not responsible for and does not warrant the satisfactory performance of the equipment installed as part of the Project excepting for any customization and modification performed by SYSTEC101 and the Customer must look solely to any equipment manufacturer warranties in the event of equipment malfunctions or defects. If a malfunction or defect in the Project is determined to be equipment related, SYSTEC101 during its one year warrant period will reasonably assist Customer is obtaining any warranty coverage provided by equipment manufacturers.</t>
  </si>
  <si>
    <t>Manufacturer's warranty for 25-years will be provided.</t>
  </si>
  <si>
    <t xml:space="preserve">Materials </t>
  </si>
  <si>
    <t>Total Equipment and Labor Cost</t>
  </si>
  <si>
    <t>Tax on Equipment (Tax Exempt):</t>
  </si>
  <si>
    <t>Grand Total :</t>
  </si>
  <si>
    <t>Purchase Authorization</t>
  </si>
  <si>
    <t>Date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</si>
</sst>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409]* #,##0.00_ ;_-[$$-409]* \-#,##0.00\ ;_-[$$-409]* &quot;-&quot;??_ ;_-@_ "/>
  </numFmts>
  <fonts count="35">
    <font>
      <sz val="10.0"/>
      <color rgb="FF000000"/>
      <name val="Arial"/>
      <scheme val="minor"/>
    </font>
    <font>
      <b/>
      <sz val="13.0"/>
      <color rgb="FF6AA84F"/>
      <name val="Source Sans Pro"/>
    </font>
    <font>
      <sz val="13.0"/>
      <color theme="1"/>
      <name val="Source Sans Pro"/>
    </font>
    <font>
      <sz val="13.0"/>
      <color rgb="FFFFFFFF"/>
      <name val="Source Sans Pro"/>
    </font>
    <font>
      <sz val="14.0"/>
      <color rgb="FF232931"/>
      <name val="Calibri"/>
    </font>
    <font>
      <sz val="14.0"/>
      <color theme="1"/>
      <name val="Calibri"/>
    </font>
    <font>
      <color theme="1"/>
      <name val="Arial"/>
    </font>
    <font>
      <sz val="14.0"/>
      <color rgb="FF333333"/>
      <name val="Calibri"/>
    </font>
    <font>
      <sz val="14.0"/>
      <color rgb="FF2D2926"/>
      <name val="Calibri"/>
    </font>
    <font>
      <sz val="14.0"/>
      <color rgb="FFFFFFFF"/>
      <name val="Calibri"/>
    </font>
    <font>
      <color theme="1"/>
      <name val="Arial"/>
      <scheme val="minor"/>
    </font>
    <font>
      <sz val="10.0"/>
      <color theme="1"/>
      <name val="Arial"/>
    </font>
    <font>
      <b/>
      <sz val="13.0"/>
      <color rgb="FFFFFFFF"/>
      <name val="&quot;Source Sans Pro&quot;"/>
    </font>
    <font>
      <sz val="13.0"/>
      <color rgb="FFFFFFFF"/>
      <name val="&quot;Source Sans Pro&quot;"/>
    </font>
    <font>
      <b/>
      <sz val="17.0"/>
      <color rgb="FFFFFFFF"/>
      <name val="&quot;Source Sans Pro&quot;"/>
    </font>
    <font/>
    <font>
      <b/>
      <sz val="13.0"/>
      <color rgb="FFFFFFFF"/>
      <name val="Source Sans Pro"/>
    </font>
    <font>
      <sz val="10.0"/>
      <color theme="1"/>
      <name val="Source Sans Pro"/>
    </font>
    <font>
      <sz val="13.0"/>
      <color rgb="FF000000"/>
      <name val="Source Sans Pro"/>
    </font>
    <font>
      <sz val="13.0"/>
      <color rgb="FF232931"/>
      <name val="Source Sans Pro"/>
    </font>
    <font>
      <sz val="13.0"/>
      <color rgb="FF333333"/>
      <name val="Source Sans Pro"/>
    </font>
    <font>
      <sz val="13.0"/>
      <color rgb="FF303030"/>
      <name val="Source Sans Pro"/>
    </font>
    <font>
      <sz val="13.0"/>
      <color rgb="FF2D2926"/>
      <name val="Source Sans Pro"/>
    </font>
    <font>
      <sz val="11.0"/>
      <color rgb="FF000000"/>
      <name val="Arial"/>
    </font>
    <font>
      <b/>
      <sz val="17.0"/>
      <color rgb="FFFFFFFF"/>
      <name val="Source Sans Pro"/>
    </font>
    <font>
      <b/>
      <sz val="17.0"/>
      <color theme="1"/>
      <name val="Source Sans Pro"/>
    </font>
    <font>
      <sz val="13.0"/>
      <color rgb="FF3C3C3C"/>
      <name val="Source Sans Pro"/>
    </font>
    <font>
      <sz val="13.0"/>
      <color rgb="FF5A5A5A"/>
      <name val="Source Sans Pro"/>
    </font>
    <font>
      <b/>
      <sz val="18.0"/>
      <color rgb="FF6AA84F"/>
      <name val="Source Sans Pro"/>
    </font>
    <font>
      <b/>
      <sz val="18.0"/>
      <color theme="1"/>
      <name val="Source Sans Pro"/>
    </font>
    <font>
      <sz val="16.0"/>
      <color theme="1"/>
      <name val="Source Sans Pro"/>
    </font>
    <font>
      <b/>
      <sz val="16.0"/>
      <color theme="1"/>
      <name val="Source Sans Pro"/>
    </font>
    <font>
      <b/>
      <sz val="16.0"/>
      <color rgb="FF6AA84F"/>
      <name val="Source Sans Pro"/>
    </font>
    <font>
      <b/>
      <sz val="14.0"/>
      <color rgb="FFFFFFFF"/>
      <name val="&quot;Source Sans Pro&quot;"/>
    </font>
    <font>
      <b/>
      <sz val="15.0"/>
      <color theme="1"/>
      <name val="Calibri"/>
    </font>
  </fonts>
  <fills count="4">
    <fill>
      <patternFill patternType="none"/>
    </fill>
    <fill>
      <patternFill patternType="lightGray"/>
    </fill>
    <fill>
      <patternFill patternType="solid">
        <fgColor rgb="FF6AA84F"/>
        <bgColor rgb="FF6AA84F"/>
      </patternFill>
    </fill>
    <fill>
      <patternFill patternType="solid">
        <fgColor rgb="FFFFFFFF"/>
        <bgColor rgb="FFFFFFFF"/>
      </patternFill>
    </fill>
  </fills>
  <borders count="11">
    <border/>
    <border>
      <left style="thin">
        <color rgb="FF000000"/>
      </left>
      <right style="thin">
        <color rgb="FF000000"/>
      </right>
      <top style="thin">
        <color rgb="FF000000"/>
      </top>
      <bottom style="thin">
        <color rgb="FF000000"/>
      </bottom>
    </border>
    <border>
      <left/>
      <right/>
      <top/>
      <bottom/>
    </border>
    <border>
      <right style="thin">
        <color rgb="FF000000"/>
      </right>
      <bottom style="thin">
        <color rgb="FF000000"/>
      </bottom>
    </border>
    <border>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
      <right/>
      <top/>
      <bottom/>
    </border>
    <border>
      <left/>
      <top/>
      <bottom/>
    </border>
    <border>
      <top/>
      <bottom/>
    </border>
    <border>
      <bottom style="thin">
        <color rgb="FF000000"/>
      </bottom>
    </border>
  </borders>
  <cellStyleXfs count="1">
    <xf borderId="0" fillId="0" fontId="0" numFmtId="0" applyAlignment="1" applyFont="1"/>
  </cellStyleXfs>
  <cellXfs count="170">
    <xf borderId="0" fillId="0" fontId="0" numFmtId="0" xfId="0" applyAlignment="1" applyFont="1">
      <alignment readingOrder="0" shrinkToFit="0" vertical="bottom" wrapText="0"/>
    </xf>
    <xf borderId="0" fillId="0" fontId="1" numFmtId="0" xfId="0" applyAlignment="1" applyFont="1">
      <alignment shrinkToFit="0" wrapText="1"/>
    </xf>
    <xf borderId="0" fillId="0" fontId="2" numFmtId="0" xfId="0" applyFont="1"/>
    <xf borderId="0" fillId="0" fontId="1" numFmtId="0" xfId="0" applyAlignment="1" applyFont="1">
      <alignment horizontal="center" shrinkToFit="0" wrapText="1"/>
    </xf>
    <xf borderId="0" fillId="0" fontId="1" numFmtId="0" xfId="0" applyAlignment="1" applyFont="1">
      <alignment readingOrder="0" shrinkToFit="0" wrapText="1"/>
    </xf>
    <xf borderId="1" fillId="2" fontId="3" numFmtId="0" xfId="0" applyAlignment="1" applyBorder="1" applyFill="1" applyFont="1">
      <alignment horizontal="center" shrinkToFit="0" vertical="top" wrapText="1"/>
    </xf>
    <xf borderId="1" fillId="2" fontId="3" numFmtId="0" xfId="0" applyAlignment="1" applyBorder="1" applyFont="1">
      <alignment horizontal="center" readingOrder="0" shrinkToFit="0" vertical="top" wrapText="1"/>
    </xf>
    <xf borderId="1" fillId="2" fontId="3" numFmtId="164" xfId="0" applyAlignment="1" applyBorder="1" applyFont="1" applyNumberFormat="1">
      <alignment horizontal="center" shrinkToFit="0" vertical="top" wrapText="1"/>
    </xf>
    <xf borderId="1" fillId="2" fontId="3" numFmtId="164" xfId="0" applyAlignment="1" applyBorder="1" applyFont="1" applyNumberFormat="1">
      <alignment horizontal="center" vertical="top"/>
    </xf>
    <xf borderId="0" fillId="0" fontId="2" numFmtId="0" xfId="0" applyAlignment="1" applyFont="1">
      <alignment vertical="top"/>
    </xf>
    <xf borderId="1" fillId="3" fontId="4" numFmtId="0" xfId="0" applyAlignment="1" applyBorder="1" applyFill="1" applyFont="1">
      <alignment readingOrder="0" shrinkToFit="0" vertical="center" wrapText="1"/>
    </xf>
    <xf borderId="1" fillId="0" fontId="5" numFmtId="0" xfId="0" applyAlignment="1" applyBorder="1" applyFont="1">
      <alignment horizontal="right" readingOrder="0" shrinkToFit="0" vertical="center" wrapText="1"/>
    </xf>
    <xf borderId="1" fillId="0" fontId="5" numFmtId="164" xfId="0" applyAlignment="1" applyBorder="1" applyFont="1" applyNumberFormat="1">
      <alignment horizontal="center" readingOrder="0" shrinkToFit="0" vertical="center" wrapText="1"/>
    </xf>
    <xf borderId="1" fillId="0" fontId="5" numFmtId="164" xfId="0" applyAlignment="1" applyBorder="1" applyFont="1" applyNumberFormat="1">
      <alignment horizontal="center" shrinkToFit="0" vertical="center" wrapText="1"/>
    </xf>
    <xf borderId="0" fillId="0" fontId="6" numFmtId="0" xfId="0" applyAlignment="1" applyFont="1">
      <alignment vertical="bottom"/>
    </xf>
    <xf borderId="2" fillId="3" fontId="6" numFmtId="0" xfId="0" applyAlignment="1" applyBorder="1" applyFont="1">
      <alignment vertical="bottom"/>
    </xf>
    <xf borderId="1" fillId="3" fontId="5" numFmtId="0" xfId="0" applyAlignment="1" applyBorder="1" applyFont="1">
      <alignment readingOrder="0" shrinkToFit="0" vertical="center" wrapText="1"/>
    </xf>
    <xf borderId="1" fillId="3" fontId="4" numFmtId="0" xfId="0" applyAlignment="1" applyBorder="1" applyFont="1">
      <alignment horizontal="left" readingOrder="0" shrinkToFit="0" vertical="center" wrapText="1"/>
    </xf>
    <xf borderId="1" fillId="3" fontId="7" numFmtId="0" xfId="0" applyAlignment="1" applyBorder="1" applyFont="1">
      <alignment readingOrder="0" shrinkToFit="0" vertical="center" wrapText="1"/>
    </xf>
    <xf borderId="3" fillId="0" fontId="5" numFmtId="164" xfId="0" applyAlignment="1" applyBorder="1" applyFont="1" applyNumberFormat="1">
      <alignment horizontal="right" readingOrder="0" shrinkToFit="0" vertical="center" wrapText="1"/>
    </xf>
    <xf borderId="3" fillId="0" fontId="5" numFmtId="164" xfId="0" applyAlignment="1" applyBorder="1" applyFont="1" applyNumberFormat="1">
      <alignment horizontal="right" shrinkToFit="0" vertical="center" wrapText="1"/>
    </xf>
    <xf borderId="1" fillId="0" fontId="5" numFmtId="0" xfId="0" applyAlignment="1" applyBorder="1" applyFont="1">
      <alignment readingOrder="0" shrinkToFit="0" vertical="center" wrapText="1"/>
    </xf>
    <xf borderId="1" fillId="3" fontId="8" numFmtId="0" xfId="0" applyAlignment="1" applyBorder="1" applyFont="1">
      <alignment readingOrder="0" shrinkToFit="0" vertical="center" wrapText="1"/>
    </xf>
    <xf borderId="1" fillId="3" fontId="5" numFmtId="0" xfId="0" applyAlignment="1" applyBorder="1" applyFont="1">
      <alignment horizontal="right" readingOrder="0" shrinkToFit="0" vertical="center" wrapText="1"/>
    </xf>
    <xf borderId="0" fillId="3" fontId="6" numFmtId="0" xfId="0" applyAlignment="1" applyFont="1">
      <alignment vertical="bottom"/>
    </xf>
    <xf borderId="1" fillId="2" fontId="9" numFmtId="0" xfId="0" applyAlignment="1" applyBorder="1" applyFont="1">
      <alignment horizontal="center" shrinkToFit="0" vertical="center" wrapText="1"/>
    </xf>
    <xf borderId="1" fillId="2" fontId="9" numFmtId="0" xfId="0" applyAlignment="1" applyBorder="1" applyFont="1">
      <alignment horizontal="center" readingOrder="0" shrinkToFit="0" vertical="center" wrapText="1"/>
    </xf>
    <xf borderId="1" fillId="2" fontId="9" numFmtId="164" xfId="0" applyAlignment="1" applyBorder="1" applyFont="1" applyNumberFormat="1">
      <alignment horizontal="center" shrinkToFit="0" vertical="center" wrapText="1"/>
    </xf>
    <xf borderId="1" fillId="0" fontId="5" numFmtId="164" xfId="0" applyAlignment="1" applyBorder="1" applyFont="1" applyNumberFormat="1">
      <alignment horizontal="right" readingOrder="0" shrinkToFit="0" vertical="center" wrapText="1"/>
    </xf>
    <xf borderId="1" fillId="0" fontId="5" numFmtId="164" xfId="0" applyAlignment="1" applyBorder="1" applyFont="1" applyNumberFormat="1">
      <alignment horizontal="right" shrinkToFit="0" vertical="center" wrapText="1"/>
    </xf>
    <xf borderId="0" fillId="3" fontId="6" numFmtId="164" xfId="0" applyAlignment="1" applyFont="1" applyNumberFormat="1">
      <alignment vertical="top"/>
    </xf>
    <xf borderId="0" fillId="0" fontId="6" numFmtId="164" xfId="0" applyAlignment="1" applyFont="1" applyNumberFormat="1">
      <alignment vertical="bottom"/>
    </xf>
    <xf borderId="1" fillId="0" fontId="5" numFmtId="0" xfId="0" applyAlignment="1" applyBorder="1" applyFont="1">
      <alignment shrinkToFit="0" vertical="center" wrapText="1"/>
    </xf>
    <xf borderId="1" fillId="3" fontId="4" numFmtId="0" xfId="0" applyAlignment="1" applyBorder="1" applyFont="1">
      <alignment vertical="center"/>
    </xf>
    <xf borderId="4" fillId="3" fontId="8" numFmtId="0" xfId="0" applyAlignment="1" applyBorder="1" applyFont="1">
      <alignment vertical="center"/>
    </xf>
    <xf borderId="1" fillId="0" fontId="5" numFmtId="0" xfId="0" applyAlignment="1" applyBorder="1" applyFont="1">
      <alignment horizontal="right" readingOrder="0" vertical="center"/>
    </xf>
    <xf borderId="5" fillId="0" fontId="5" numFmtId="164" xfId="0" applyAlignment="1" applyBorder="1" applyFont="1" applyNumberFormat="1">
      <alignment horizontal="center" shrinkToFit="0" vertical="center" wrapText="1"/>
    </xf>
    <xf borderId="1" fillId="0" fontId="5" numFmtId="164" xfId="0" applyAlignment="1" applyBorder="1" applyFont="1" applyNumberFormat="1">
      <alignment horizontal="center" vertical="center"/>
    </xf>
    <xf borderId="4" fillId="3" fontId="7" numFmtId="0" xfId="0" applyAlignment="1" applyBorder="1" applyFont="1">
      <alignment vertical="center"/>
    </xf>
    <xf borderId="1" fillId="3" fontId="4" numFmtId="0" xfId="0" applyAlignment="1" applyBorder="1" applyFont="1">
      <alignment horizontal="left" vertical="center"/>
    </xf>
    <xf borderId="6" fillId="0" fontId="5" numFmtId="0" xfId="0" applyAlignment="1" applyBorder="1" applyFont="1">
      <alignment horizontal="left" vertical="center"/>
    </xf>
    <xf borderId="6" fillId="0" fontId="5" numFmtId="0" xfId="0" applyAlignment="1" applyBorder="1" applyFont="1">
      <alignment horizontal="right" readingOrder="0" vertical="center"/>
    </xf>
    <xf borderId="6" fillId="0" fontId="5" numFmtId="164" xfId="0" applyAlignment="1" applyBorder="1" applyFont="1" applyNumberFormat="1">
      <alignment horizontal="left" shrinkToFit="0" vertical="center" wrapText="1"/>
    </xf>
    <xf borderId="1" fillId="0" fontId="5" numFmtId="164" xfId="0" applyAlignment="1" applyBorder="1" applyFont="1" applyNumberFormat="1">
      <alignment horizontal="left" readingOrder="0" shrinkToFit="0" vertical="center" wrapText="1"/>
    </xf>
    <xf borderId="1" fillId="0" fontId="5" numFmtId="164" xfId="0" applyAlignment="1" applyBorder="1" applyFont="1" applyNumberFormat="1">
      <alignment horizontal="left" shrinkToFit="0" vertical="center" wrapText="1"/>
    </xf>
    <xf borderId="1" fillId="0" fontId="5" numFmtId="164" xfId="0" applyAlignment="1" applyBorder="1" applyFont="1" applyNumberFormat="1">
      <alignment horizontal="left" vertical="center"/>
    </xf>
    <xf borderId="0" fillId="0" fontId="6" numFmtId="164" xfId="0" applyAlignment="1" applyFont="1" applyNumberFormat="1">
      <alignment horizontal="left" vertical="bottom"/>
    </xf>
    <xf borderId="5" fillId="0" fontId="5" numFmtId="0" xfId="0" applyAlignment="1" applyBorder="1" applyFont="1">
      <alignment horizontal="left" vertical="center"/>
    </xf>
    <xf borderId="3" fillId="0" fontId="5" numFmtId="0" xfId="0" applyAlignment="1" applyBorder="1" applyFont="1">
      <alignment horizontal="left" vertical="center"/>
    </xf>
    <xf borderId="6" fillId="0" fontId="5" numFmtId="0" xfId="0" applyAlignment="1" applyBorder="1" applyFont="1">
      <alignment horizontal="right" readingOrder="0" shrinkToFit="0" vertical="center" wrapText="1"/>
    </xf>
    <xf borderId="6" fillId="0" fontId="5" numFmtId="164" xfId="0" applyAlignment="1" applyBorder="1" applyFont="1" applyNumberFormat="1">
      <alignment horizontal="left" vertical="center"/>
    </xf>
    <xf borderId="6" fillId="0" fontId="5" numFmtId="0" xfId="0" applyAlignment="1" applyBorder="1" applyFont="1">
      <alignment horizontal="right" shrinkToFit="0" vertical="center" wrapText="1"/>
    </xf>
    <xf borderId="6" fillId="0" fontId="5" numFmtId="164" xfId="0" applyAlignment="1" applyBorder="1" applyFont="1" applyNumberFormat="1">
      <alignment horizontal="left" readingOrder="0" vertical="center"/>
    </xf>
    <xf borderId="3" fillId="0" fontId="5" numFmtId="0" xfId="0" applyAlignment="1" applyBorder="1" applyFont="1">
      <alignment horizontal="left" readingOrder="0" vertical="center"/>
    </xf>
    <xf borderId="1" fillId="0" fontId="5" numFmtId="0" xfId="0" applyAlignment="1" applyBorder="1" applyFont="1">
      <alignment horizontal="left" readingOrder="0" shrinkToFit="0" vertical="center" wrapText="1"/>
    </xf>
    <xf borderId="0" fillId="3" fontId="6" numFmtId="164" xfId="0" applyAlignment="1" applyFont="1" applyNumberFormat="1">
      <alignment readingOrder="0" vertical="top"/>
    </xf>
    <xf borderId="0" fillId="0" fontId="10" numFmtId="164" xfId="0" applyAlignment="1" applyFont="1" applyNumberFormat="1">
      <alignment horizontal="left" readingOrder="0"/>
    </xf>
    <xf borderId="0" fillId="0" fontId="11" numFmtId="0" xfId="0" applyFont="1"/>
    <xf borderId="0" fillId="0" fontId="12" numFmtId="0" xfId="0" applyAlignment="1" applyFont="1">
      <alignment shrinkToFit="0" vertical="top" wrapText="1"/>
    </xf>
    <xf borderId="0" fillId="0" fontId="11" numFmtId="164" xfId="0" applyFont="1" applyNumberFormat="1"/>
    <xf borderId="0" fillId="0" fontId="11" numFmtId="164" xfId="0" applyAlignment="1" applyFont="1" applyNumberFormat="1">
      <alignment vertical="top"/>
    </xf>
    <xf borderId="0" fillId="0" fontId="13" numFmtId="164" xfId="0" applyAlignment="1" applyFont="1" applyNumberFormat="1">
      <alignment horizontal="right" vertical="top"/>
    </xf>
    <xf borderId="0" fillId="0" fontId="11" numFmtId="0" xfId="0" applyAlignment="1" applyFont="1">
      <alignment vertical="top"/>
    </xf>
    <xf borderId="2" fillId="2" fontId="11" numFmtId="164" xfId="0" applyAlignment="1" applyBorder="1" applyFont="1" applyNumberFormat="1">
      <alignment vertical="top"/>
    </xf>
    <xf borderId="2" fillId="2" fontId="11" numFmtId="164" xfId="0" applyBorder="1" applyFont="1" applyNumberFormat="1"/>
    <xf borderId="7" fillId="2" fontId="14" numFmtId="164" xfId="0" applyAlignment="1" applyBorder="1" applyFont="1" applyNumberFormat="1">
      <alignment readingOrder="0" vertical="top"/>
    </xf>
    <xf borderId="8" fillId="2" fontId="14" numFmtId="164" xfId="0" applyAlignment="1" applyBorder="1" applyFont="1" applyNumberFormat="1">
      <alignment vertical="top"/>
    </xf>
    <xf borderId="7" fillId="0" fontId="15" numFmtId="0" xfId="0" applyBorder="1" applyFont="1"/>
    <xf borderId="2" fillId="2" fontId="14" numFmtId="164" xfId="0" applyAlignment="1" applyBorder="1" applyFont="1" applyNumberFormat="1">
      <alignment horizontal="right" vertical="top"/>
    </xf>
    <xf borderId="2" fillId="3" fontId="2" numFmtId="0" xfId="0" applyAlignment="1" applyBorder="1" applyFont="1">
      <alignment horizontal="left" vertical="top"/>
    </xf>
    <xf borderId="2" fillId="3" fontId="2" numFmtId="0" xfId="0" applyAlignment="1" applyBorder="1" applyFont="1">
      <alignment horizontal="right" shrinkToFit="0" vertical="top" wrapText="1"/>
    </xf>
    <xf borderId="2" fillId="3" fontId="2" numFmtId="164" xfId="0" applyAlignment="1" applyBorder="1" applyFont="1" applyNumberFormat="1">
      <alignment horizontal="center" vertical="top"/>
    </xf>
    <xf borderId="2" fillId="3" fontId="2" numFmtId="164" xfId="0" applyAlignment="1" applyBorder="1" applyFont="1" applyNumberFormat="1">
      <alignment horizontal="center" shrinkToFit="0" vertical="top" wrapText="1"/>
    </xf>
    <xf borderId="1" fillId="0" fontId="6" numFmtId="0" xfId="0" applyAlignment="1" applyBorder="1" applyFont="1">
      <alignment horizontal="center" vertical="top"/>
    </xf>
    <xf borderId="0" fillId="0" fontId="6" numFmtId="0" xfId="0" applyAlignment="1" applyFont="1">
      <alignment horizontal="center" vertical="top"/>
    </xf>
    <xf borderId="0" fillId="0" fontId="2" numFmtId="0" xfId="0" applyAlignment="1" applyFont="1">
      <alignment horizontal="left" vertical="top"/>
    </xf>
    <xf borderId="0" fillId="0" fontId="2" numFmtId="0" xfId="0" applyAlignment="1" applyFont="1">
      <alignment horizontal="right"/>
    </xf>
    <xf borderId="0" fillId="0" fontId="2" numFmtId="164" xfId="0" applyAlignment="1" applyFont="1" applyNumberFormat="1">
      <alignment horizontal="center" shrinkToFit="0" vertical="top" wrapText="1"/>
    </xf>
    <xf borderId="0" fillId="0" fontId="2" numFmtId="164" xfId="0" applyAlignment="1" applyFont="1" applyNumberFormat="1">
      <alignment horizontal="center" vertical="top"/>
    </xf>
    <xf borderId="2" fillId="3" fontId="2" numFmtId="0" xfId="0" applyAlignment="1" applyBorder="1" applyFont="1">
      <alignment horizontal="right"/>
    </xf>
    <xf borderId="8" fillId="3" fontId="1" numFmtId="0" xfId="0" applyAlignment="1" applyBorder="1" applyFont="1">
      <alignment shrinkToFit="0" wrapText="1"/>
    </xf>
    <xf borderId="2" fillId="3" fontId="2" numFmtId="0" xfId="0" applyBorder="1" applyFont="1"/>
    <xf borderId="2" fillId="3" fontId="16" numFmtId="0" xfId="0" applyAlignment="1" applyBorder="1" applyFont="1">
      <alignment shrinkToFit="0" wrapText="1"/>
    </xf>
    <xf borderId="2" fillId="3" fontId="3" numFmtId="0" xfId="0" applyBorder="1" applyFont="1"/>
    <xf borderId="8" fillId="3" fontId="16" numFmtId="0" xfId="0" applyAlignment="1" applyBorder="1" applyFont="1">
      <alignment shrinkToFit="0" wrapText="1"/>
    </xf>
    <xf borderId="0" fillId="0" fontId="17" numFmtId="0" xfId="0" applyFont="1"/>
    <xf borderId="2" fillId="3" fontId="3" numFmtId="0" xfId="0" applyAlignment="1" applyBorder="1" applyFont="1">
      <alignment horizontal="center" shrinkToFit="0" vertical="top" wrapText="1"/>
    </xf>
    <xf borderId="2" fillId="3" fontId="3" numFmtId="164" xfId="0" applyAlignment="1" applyBorder="1" applyFont="1" applyNumberFormat="1">
      <alignment horizontal="center" shrinkToFit="0" vertical="top" wrapText="1"/>
    </xf>
    <xf borderId="2" fillId="3" fontId="3" numFmtId="164" xfId="0" applyAlignment="1" applyBorder="1" applyFont="1" applyNumberFormat="1">
      <alignment horizontal="center" vertical="top"/>
    </xf>
    <xf borderId="2" fillId="3" fontId="3" numFmtId="0" xfId="0" applyAlignment="1" applyBorder="1" applyFont="1">
      <alignment vertical="top"/>
    </xf>
    <xf borderId="2" fillId="3" fontId="2" numFmtId="0" xfId="0" applyAlignment="1" applyBorder="1" applyFont="1">
      <alignment vertical="top"/>
    </xf>
    <xf borderId="0" fillId="3" fontId="2" numFmtId="0" xfId="0" applyAlignment="1" applyFont="1">
      <alignment vertical="top"/>
    </xf>
    <xf borderId="2" fillId="3" fontId="18" numFmtId="0" xfId="0" applyAlignment="1" applyBorder="1" applyFont="1">
      <alignment vertical="top"/>
    </xf>
    <xf borderId="2" fillId="3" fontId="19" numFmtId="0" xfId="0" applyAlignment="1" applyBorder="1" applyFont="1">
      <alignment vertical="top"/>
    </xf>
    <xf borderId="2" fillId="3" fontId="18" numFmtId="0" xfId="0" applyAlignment="1" applyBorder="1" applyFont="1">
      <alignment horizontal="left" vertical="top"/>
    </xf>
    <xf borderId="2" fillId="3" fontId="20" numFmtId="0" xfId="0" applyAlignment="1" applyBorder="1" applyFont="1">
      <alignment vertical="top"/>
    </xf>
    <xf borderId="2" fillId="3" fontId="21" numFmtId="0" xfId="0" applyAlignment="1" applyBorder="1" applyFont="1">
      <alignment horizontal="left" vertical="top"/>
    </xf>
    <xf borderId="2" fillId="3" fontId="20" numFmtId="0" xfId="0" applyAlignment="1" applyBorder="1" applyFont="1">
      <alignment horizontal="left" vertical="top"/>
    </xf>
    <xf borderId="2" fillId="3" fontId="22" numFmtId="0" xfId="0" applyAlignment="1" applyBorder="1" applyFont="1">
      <alignment horizontal="left" vertical="top"/>
    </xf>
    <xf borderId="2" fillId="3" fontId="23" numFmtId="0" xfId="0" applyBorder="1" applyFont="1"/>
    <xf borderId="2" fillId="3" fontId="18" numFmtId="0" xfId="0" applyAlignment="1" applyBorder="1" applyFont="1">
      <alignment horizontal="left"/>
    </xf>
    <xf borderId="2" fillId="3" fontId="18" numFmtId="0" xfId="0" applyBorder="1" applyFont="1"/>
    <xf borderId="2" fillId="3" fontId="20" numFmtId="0" xfId="0" applyBorder="1" applyFont="1"/>
    <xf borderId="2" fillId="3" fontId="2" numFmtId="0" xfId="0" applyAlignment="1" applyBorder="1" applyFont="1">
      <alignment horizontal="left"/>
    </xf>
    <xf borderId="0" fillId="3" fontId="2" numFmtId="0" xfId="0" applyFont="1"/>
    <xf borderId="8" fillId="3" fontId="16" numFmtId="0" xfId="0" applyAlignment="1" applyBorder="1" applyFont="1">
      <alignment shrinkToFit="0" vertical="top" wrapText="1"/>
    </xf>
    <xf borderId="9" fillId="0" fontId="15" numFmtId="0" xfId="0" applyBorder="1" applyFont="1"/>
    <xf borderId="2" fillId="3" fontId="2" numFmtId="164" xfId="0" applyBorder="1" applyFont="1" applyNumberFormat="1"/>
    <xf borderId="2" fillId="3" fontId="3" numFmtId="164" xfId="0" applyAlignment="1" applyBorder="1" applyFont="1" applyNumberFormat="1">
      <alignment horizontal="right" vertical="top"/>
    </xf>
    <xf borderId="2" fillId="3" fontId="2" numFmtId="164" xfId="0" applyAlignment="1" applyBorder="1" applyFont="1" applyNumberFormat="1">
      <alignment vertical="top"/>
    </xf>
    <xf borderId="8" fillId="3" fontId="24" numFmtId="0" xfId="0" applyAlignment="1" applyBorder="1" applyFont="1">
      <alignment vertical="top"/>
    </xf>
    <xf borderId="2" fillId="3" fontId="24" numFmtId="164" xfId="0" applyAlignment="1" applyBorder="1" applyFont="1" applyNumberFormat="1">
      <alignment horizontal="right" vertical="top"/>
    </xf>
    <xf borderId="2" fillId="3" fontId="18" numFmtId="0" xfId="0" applyAlignment="1" applyBorder="1" applyFont="1">
      <alignment vertical="center"/>
    </xf>
    <xf borderId="2" fillId="3" fontId="19" numFmtId="0" xfId="0" applyAlignment="1" applyBorder="1" applyFont="1">
      <alignment vertical="center"/>
    </xf>
    <xf borderId="2" fillId="3" fontId="18" numFmtId="0" xfId="0" applyAlignment="1" applyBorder="1" applyFont="1">
      <alignment horizontal="left" vertical="center"/>
    </xf>
    <xf borderId="2" fillId="3" fontId="20" numFmtId="0" xfId="0" applyAlignment="1" applyBorder="1" applyFont="1">
      <alignment vertical="center"/>
    </xf>
    <xf borderId="2" fillId="3" fontId="21" numFmtId="0" xfId="0" applyAlignment="1" applyBorder="1" applyFont="1">
      <alignment horizontal="left" vertical="center"/>
    </xf>
    <xf borderId="2" fillId="3" fontId="20" numFmtId="0" xfId="0" applyAlignment="1" applyBorder="1" applyFont="1">
      <alignment horizontal="left" vertical="center"/>
    </xf>
    <xf borderId="2" fillId="3" fontId="2" numFmtId="0" xfId="0" applyAlignment="1" applyBorder="1" applyFont="1">
      <alignment horizontal="left" vertical="center"/>
    </xf>
    <xf borderId="2" fillId="3" fontId="22" numFmtId="0" xfId="0" applyAlignment="1" applyBorder="1" applyFont="1">
      <alignment horizontal="left" vertical="center"/>
    </xf>
    <xf borderId="2" fillId="3" fontId="18" numFmtId="0" xfId="0" applyAlignment="1" applyBorder="1" applyFont="1">
      <alignment shrinkToFit="0" vertical="center" wrapText="1"/>
    </xf>
    <xf borderId="0" fillId="0" fontId="25" numFmtId="0" xfId="0" applyFont="1"/>
    <xf borderId="2" fillId="3" fontId="26" numFmtId="0" xfId="0" applyBorder="1" applyFont="1"/>
    <xf borderId="2" fillId="3" fontId="27" numFmtId="0" xfId="0" applyBorder="1" applyFont="1"/>
    <xf borderId="2" fillId="3" fontId="19" numFmtId="0" xfId="0" applyBorder="1" applyFont="1"/>
    <xf borderId="2" fillId="3" fontId="21" numFmtId="0" xfId="0" applyAlignment="1" applyBorder="1" applyFont="1">
      <alignment horizontal="left"/>
    </xf>
    <xf borderId="2" fillId="3" fontId="20" numFmtId="0" xfId="0" applyAlignment="1" applyBorder="1" applyFont="1">
      <alignment horizontal="left"/>
    </xf>
    <xf borderId="2" fillId="3" fontId="22" numFmtId="0" xfId="0" applyAlignment="1" applyBorder="1" applyFont="1">
      <alignment horizontal="left"/>
    </xf>
    <xf borderId="8" fillId="3" fontId="16" numFmtId="0" xfId="0" applyAlignment="1" applyBorder="1" applyFont="1">
      <alignment vertical="top"/>
    </xf>
    <xf borderId="2" fillId="3" fontId="16" numFmtId="164" xfId="0" applyAlignment="1" applyBorder="1" applyFont="1" applyNumberFormat="1">
      <alignment horizontal="right" vertical="top"/>
    </xf>
    <xf borderId="0" fillId="0" fontId="28" numFmtId="0" xfId="0" applyAlignment="1" applyFont="1">
      <alignment shrinkToFit="0" vertical="top" wrapText="1"/>
    </xf>
    <xf borderId="0" fillId="0" fontId="29" numFmtId="0" xfId="0" applyAlignment="1" applyFont="1">
      <alignment horizontal="center" readingOrder="0" shrinkToFit="0" vertical="top" wrapText="1"/>
    </xf>
    <xf borderId="2" fillId="3" fontId="30" numFmtId="0" xfId="0" applyAlignment="1" applyBorder="1" applyFont="1">
      <alignment vertical="top"/>
    </xf>
    <xf borderId="0" fillId="0" fontId="30" numFmtId="0" xfId="0" applyAlignment="1" applyFont="1">
      <alignment vertical="top"/>
    </xf>
    <xf borderId="0" fillId="0" fontId="31" numFmtId="0" xfId="0" applyAlignment="1" applyFont="1">
      <alignment horizontal="right" readingOrder="0" vertical="top"/>
    </xf>
    <xf borderId="0" fillId="0" fontId="29" numFmtId="0" xfId="0" applyAlignment="1" applyFont="1">
      <alignment horizontal="center" vertical="top"/>
    </xf>
    <xf borderId="0" fillId="0" fontId="31" numFmtId="0" xfId="0" applyAlignment="1" applyFont="1">
      <alignment vertical="top"/>
    </xf>
    <xf borderId="0" fillId="0" fontId="31" numFmtId="0" xfId="0" applyAlignment="1" applyFont="1">
      <alignment readingOrder="0" shrinkToFit="0" vertical="top" wrapText="1"/>
    </xf>
    <xf borderId="0" fillId="0" fontId="31" numFmtId="0" xfId="0" applyAlignment="1" applyFont="1">
      <alignment horizontal="center" vertical="top"/>
    </xf>
    <xf borderId="0" fillId="0" fontId="31" numFmtId="0" xfId="0" applyAlignment="1" applyFont="1">
      <alignment readingOrder="0" vertical="top"/>
    </xf>
    <xf quotePrefix="1" borderId="0" fillId="0" fontId="30" numFmtId="0" xfId="0" applyAlignment="1" applyFont="1">
      <alignment horizontal="right" vertical="top"/>
    </xf>
    <xf borderId="0" fillId="0" fontId="30" numFmtId="0" xfId="0" applyAlignment="1" applyFont="1">
      <alignment readingOrder="0" vertical="top"/>
    </xf>
    <xf quotePrefix="1" borderId="0" fillId="0" fontId="30" numFmtId="0" xfId="0" applyAlignment="1" applyFont="1">
      <alignment horizontal="right" readingOrder="0" vertical="top"/>
    </xf>
    <xf borderId="0" fillId="0" fontId="30" numFmtId="0" xfId="0" applyAlignment="1" applyFont="1">
      <alignment horizontal="right" vertical="top"/>
    </xf>
    <xf borderId="0" fillId="0" fontId="30" numFmtId="0" xfId="0" applyAlignment="1" applyFont="1">
      <alignment readingOrder="0" shrinkToFit="0" vertical="top" wrapText="1"/>
    </xf>
    <xf borderId="0" fillId="0" fontId="30" numFmtId="0" xfId="0" applyAlignment="1" applyFont="1">
      <alignment horizontal="right" readingOrder="0" vertical="top"/>
    </xf>
    <xf borderId="0" fillId="0" fontId="25" numFmtId="0" xfId="0" applyAlignment="1" applyFont="1">
      <alignment readingOrder="0" vertical="top"/>
    </xf>
    <xf borderId="0" fillId="0" fontId="30" numFmtId="0" xfId="0" applyAlignment="1" applyFont="1">
      <alignment shrinkToFit="0" vertical="top" wrapText="1"/>
    </xf>
    <xf quotePrefix="1" borderId="0" fillId="0" fontId="31" numFmtId="0" xfId="0" applyAlignment="1" applyFont="1">
      <alignment horizontal="right" vertical="top"/>
    </xf>
    <xf borderId="0" fillId="0" fontId="31" numFmtId="0" xfId="0" applyAlignment="1" applyFont="1">
      <alignment shrinkToFit="0" vertical="top" wrapText="1"/>
    </xf>
    <xf borderId="0" fillId="0" fontId="32" numFmtId="0" xfId="0" applyAlignment="1" applyFont="1">
      <alignment readingOrder="0" shrinkToFit="0" wrapText="1"/>
    </xf>
    <xf borderId="1" fillId="3" fontId="18" numFmtId="0" xfId="0" applyAlignment="1" applyBorder="1" applyFont="1">
      <alignment horizontal="left" shrinkToFit="0" vertical="top" wrapText="1"/>
    </xf>
    <xf borderId="1" fillId="0" fontId="2" numFmtId="164" xfId="0" applyAlignment="1" applyBorder="1" applyFont="1" applyNumberFormat="1">
      <alignment horizontal="left" shrinkToFit="0" vertical="top" wrapText="1"/>
    </xf>
    <xf borderId="1" fillId="3" fontId="18" numFmtId="164" xfId="0" applyAlignment="1" applyBorder="1" applyFont="1" applyNumberFormat="1">
      <alignment horizontal="left" shrinkToFit="0" vertical="top" wrapText="1"/>
    </xf>
    <xf borderId="2" fillId="3" fontId="11" numFmtId="0" xfId="0" applyBorder="1" applyFont="1"/>
    <xf borderId="2" fillId="3" fontId="12" numFmtId="0" xfId="0" applyAlignment="1" applyBorder="1" applyFont="1">
      <alignment shrinkToFit="0" vertical="top" wrapText="1"/>
    </xf>
    <xf borderId="2" fillId="3" fontId="11" numFmtId="164" xfId="0" applyBorder="1" applyFont="1" applyNumberFormat="1"/>
    <xf borderId="2" fillId="3" fontId="11" numFmtId="164" xfId="0" applyAlignment="1" applyBorder="1" applyFont="1" applyNumberFormat="1">
      <alignment vertical="top"/>
    </xf>
    <xf borderId="2" fillId="3" fontId="13" numFmtId="164" xfId="0" applyAlignment="1" applyBorder="1" applyFont="1" applyNumberFormat="1">
      <alignment horizontal="right" vertical="top"/>
    </xf>
    <xf borderId="8" fillId="2" fontId="33" numFmtId="0" xfId="0" applyAlignment="1" applyBorder="1" applyFont="1">
      <alignment readingOrder="0" shrinkToFit="0" vertical="top" wrapText="1"/>
    </xf>
    <xf borderId="2" fillId="2" fontId="13" numFmtId="164" xfId="0" applyAlignment="1" applyBorder="1" applyFont="1" applyNumberFormat="1">
      <alignment horizontal="right" vertical="top"/>
    </xf>
    <xf borderId="2" fillId="3" fontId="11" numFmtId="0" xfId="0" applyAlignment="1" applyBorder="1" applyFont="1">
      <alignment vertical="top"/>
    </xf>
    <xf borderId="8" fillId="2" fontId="12" numFmtId="0" xfId="0" applyAlignment="1" applyBorder="1" applyFont="1">
      <alignment shrinkToFit="0" vertical="top" wrapText="1"/>
    </xf>
    <xf borderId="2" fillId="2" fontId="13" numFmtId="10" xfId="0" applyAlignment="1" applyBorder="1" applyFont="1" applyNumberFormat="1">
      <alignment horizontal="right" vertical="top"/>
    </xf>
    <xf borderId="2" fillId="3" fontId="18" numFmtId="0" xfId="0" applyAlignment="1" applyBorder="1" applyFont="1">
      <alignment horizontal="right" vertical="top"/>
    </xf>
    <xf borderId="2" fillId="3" fontId="2" numFmtId="164" xfId="0" applyAlignment="1" applyBorder="1" applyFont="1" applyNumberFormat="1">
      <alignment horizontal="left" vertical="top"/>
    </xf>
    <xf borderId="0" fillId="0" fontId="17" numFmtId="0" xfId="0" applyAlignment="1" applyFont="1">
      <alignment vertical="top"/>
    </xf>
    <xf borderId="10" fillId="0" fontId="11" numFmtId="0" xfId="0" applyAlignment="1" applyBorder="1" applyFont="1">
      <alignment vertical="top"/>
    </xf>
    <xf borderId="10" fillId="0" fontId="15" numFmtId="0" xfId="0" applyBorder="1" applyFont="1"/>
    <xf borderId="0" fillId="0" fontId="34" numFmtId="0" xfId="0" applyAlignment="1" applyFont="1">
      <alignment horizontal="righ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676275</xdr:colOff>
      <xdr:row>0</xdr:row>
      <xdr:rowOff>200025</xdr:rowOff>
    </xdr:from>
    <xdr:ext cx="2895600" cy="6381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914400</xdr:colOff>
      <xdr:row>0</xdr:row>
      <xdr:rowOff>171450</xdr:rowOff>
    </xdr:from>
    <xdr:ext cx="3352800" cy="7524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7.0"/>
    <col customWidth="1" min="2" max="2" width="70.38"/>
    <col customWidth="1" min="3" max="3" width="12.63"/>
    <col customWidth="1" min="4" max="4" width="15.13"/>
    <col customWidth="1" min="5" max="5" width="12.63"/>
    <col customWidth="1" min="6" max="6" width="16.88"/>
    <col customWidth="1" min="7" max="7" width="30.63"/>
    <col customWidth="1" min="10" max="10" width="14.63"/>
  </cols>
  <sheetData>
    <row r="1" ht="15.75" customHeight="1">
      <c r="A1" s="1" t="s">
        <v>0</v>
      </c>
      <c r="H1" s="1"/>
      <c r="I1" s="1"/>
      <c r="J1" s="1"/>
      <c r="K1" s="1"/>
      <c r="L1" s="1"/>
      <c r="M1" s="1"/>
      <c r="N1" s="1"/>
      <c r="O1" s="2"/>
      <c r="P1" s="2"/>
      <c r="Q1" s="2"/>
      <c r="R1" s="2"/>
      <c r="S1" s="2"/>
      <c r="T1" s="2"/>
      <c r="U1" s="2"/>
      <c r="V1" s="2"/>
      <c r="W1" s="2"/>
      <c r="X1" s="2"/>
      <c r="Y1" s="2"/>
      <c r="Z1" s="2"/>
      <c r="AA1" s="2"/>
      <c r="AB1" s="2"/>
      <c r="AC1" s="2"/>
      <c r="AD1" s="2"/>
    </row>
    <row r="2" ht="15.75" customHeight="1">
      <c r="A2" s="3"/>
      <c r="B2" s="3"/>
      <c r="C2" s="3"/>
      <c r="D2" s="3"/>
      <c r="E2" s="3"/>
      <c r="F2" s="3"/>
      <c r="G2" s="3"/>
      <c r="H2" s="3"/>
      <c r="I2" s="2"/>
      <c r="J2" s="2"/>
      <c r="K2" s="2"/>
      <c r="L2" s="2"/>
      <c r="M2" s="2"/>
      <c r="N2" s="2"/>
      <c r="O2" s="2"/>
      <c r="P2" s="2"/>
      <c r="Q2" s="2"/>
      <c r="R2" s="2"/>
      <c r="S2" s="2"/>
      <c r="T2" s="2"/>
      <c r="U2" s="2"/>
      <c r="V2" s="2"/>
      <c r="W2" s="2"/>
      <c r="X2" s="2"/>
      <c r="Y2" s="2"/>
      <c r="Z2" s="2"/>
      <c r="AA2" s="2"/>
      <c r="AB2" s="2"/>
      <c r="AC2" s="2"/>
      <c r="AD2" s="2"/>
    </row>
    <row r="3" ht="15.75" customHeight="1">
      <c r="A3" s="3" t="s">
        <v>1</v>
      </c>
      <c r="H3" s="3"/>
      <c r="I3" s="2"/>
      <c r="J3" s="2"/>
      <c r="K3" s="2"/>
      <c r="L3" s="2"/>
      <c r="M3" s="2"/>
      <c r="N3" s="2"/>
      <c r="O3" s="2"/>
      <c r="P3" s="2"/>
      <c r="Q3" s="2"/>
      <c r="R3" s="2"/>
      <c r="S3" s="2"/>
      <c r="T3" s="2"/>
      <c r="U3" s="2"/>
      <c r="V3" s="2"/>
      <c r="W3" s="2"/>
      <c r="X3" s="2"/>
      <c r="Y3" s="2"/>
      <c r="Z3" s="2"/>
      <c r="AA3" s="2"/>
      <c r="AB3" s="2"/>
      <c r="AC3" s="2"/>
      <c r="AD3" s="2"/>
    </row>
    <row r="4" ht="15.75" customHeight="1">
      <c r="A4" s="1"/>
      <c r="C4" s="2"/>
      <c r="D4" s="2"/>
      <c r="E4" s="2"/>
      <c r="F4" s="2"/>
      <c r="G4" s="2"/>
      <c r="H4" s="2"/>
      <c r="I4" s="2"/>
      <c r="J4" s="2"/>
      <c r="M4" s="2"/>
      <c r="N4" s="2"/>
      <c r="O4" s="2"/>
      <c r="P4" s="2"/>
      <c r="Q4" s="2"/>
      <c r="R4" s="2"/>
      <c r="S4" s="2"/>
      <c r="T4" s="2"/>
      <c r="U4" s="2"/>
      <c r="V4" s="2"/>
      <c r="W4" s="2"/>
      <c r="X4" s="2"/>
      <c r="Y4" s="2"/>
      <c r="Z4" s="2"/>
      <c r="AA4" s="2"/>
      <c r="AB4" s="2"/>
      <c r="AC4" s="2"/>
      <c r="AD4" s="2"/>
    </row>
    <row r="5" ht="15.75" customHeight="1">
      <c r="A5" s="4" t="s">
        <v>2</v>
      </c>
      <c r="C5" s="2"/>
      <c r="D5" s="2"/>
      <c r="E5" s="2"/>
      <c r="F5" s="2"/>
      <c r="G5" s="2"/>
      <c r="H5" s="2"/>
      <c r="I5" s="2"/>
      <c r="J5" s="2"/>
      <c r="M5" s="2"/>
      <c r="N5" s="2"/>
      <c r="O5" s="2"/>
      <c r="P5" s="2"/>
      <c r="Q5" s="2"/>
      <c r="R5" s="2"/>
      <c r="S5" s="2"/>
      <c r="T5" s="2"/>
      <c r="U5" s="2"/>
      <c r="V5" s="2"/>
      <c r="W5" s="2"/>
      <c r="X5" s="2"/>
      <c r="Y5" s="2"/>
      <c r="Z5" s="2"/>
      <c r="AA5" s="2"/>
      <c r="AB5" s="2"/>
      <c r="AC5" s="2"/>
      <c r="AD5" s="2"/>
    </row>
    <row r="6" ht="15.75" customHeight="1">
      <c r="A6" s="1" t="s">
        <v>3</v>
      </c>
      <c r="C6" s="2"/>
      <c r="D6" s="2"/>
      <c r="E6" s="2"/>
      <c r="F6" s="2"/>
      <c r="G6" s="2"/>
      <c r="H6" s="2"/>
      <c r="I6" s="2"/>
      <c r="J6" s="2"/>
      <c r="M6" s="2"/>
      <c r="N6" s="2"/>
      <c r="O6" s="2"/>
      <c r="P6" s="2"/>
      <c r="Q6" s="2"/>
      <c r="R6" s="2"/>
      <c r="S6" s="2"/>
      <c r="T6" s="2"/>
      <c r="U6" s="2"/>
      <c r="V6" s="2"/>
      <c r="W6" s="2"/>
      <c r="X6" s="2"/>
      <c r="Y6" s="2"/>
      <c r="Z6" s="2"/>
      <c r="AA6" s="2"/>
      <c r="AB6" s="2"/>
      <c r="AC6" s="2"/>
      <c r="AD6" s="2"/>
    </row>
    <row r="7" ht="22.5" customHeight="1">
      <c r="A7" s="5" t="s">
        <v>4</v>
      </c>
      <c r="B7" s="6" t="s">
        <v>5</v>
      </c>
      <c r="C7" s="5" t="s">
        <v>6</v>
      </c>
      <c r="D7" s="7" t="s">
        <v>7</v>
      </c>
      <c r="E7" s="7" t="s">
        <v>8</v>
      </c>
      <c r="F7" s="7" t="s">
        <v>9</v>
      </c>
      <c r="G7" s="8" t="s">
        <v>10</v>
      </c>
      <c r="H7" s="9"/>
      <c r="I7" s="9"/>
      <c r="J7" s="9"/>
      <c r="K7" s="9"/>
      <c r="L7" s="9"/>
      <c r="M7" s="9"/>
      <c r="N7" s="9"/>
      <c r="O7" s="9"/>
      <c r="P7" s="9"/>
      <c r="Q7" s="9"/>
      <c r="R7" s="9"/>
      <c r="S7" s="9"/>
      <c r="T7" s="9"/>
      <c r="U7" s="9"/>
      <c r="V7" s="9"/>
      <c r="W7" s="9"/>
      <c r="X7" s="9"/>
      <c r="Y7" s="9"/>
      <c r="Z7" s="9"/>
      <c r="AA7" s="9"/>
      <c r="AB7" s="9"/>
      <c r="AC7" s="9"/>
      <c r="AD7" s="9"/>
    </row>
    <row r="8">
      <c r="A8" s="10" t="s">
        <v>11</v>
      </c>
      <c r="B8" s="10" t="s">
        <v>12</v>
      </c>
      <c r="C8" s="11">
        <v>1.0</v>
      </c>
      <c r="D8" s="12">
        <v>201.0</v>
      </c>
      <c r="E8" s="12">
        <v>100.0</v>
      </c>
      <c r="F8" s="13">
        <f t="shared" ref="F8:F25" si="1">D8+E8</f>
        <v>301</v>
      </c>
      <c r="G8" s="13">
        <f t="shared" ref="G8:G25" si="2">PRODUCT(C8,F8)</f>
        <v>301</v>
      </c>
      <c r="H8" s="14"/>
      <c r="I8" s="15"/>
      <c r="J8" s="14"/>
      <c r="K8" s="14"/>
      <c r="L8" s="14"/>
      <c r="M8" s="14"/>
      <c r="N8" s="14"/>
      <c r="O8" s="14"/>
      <c r="P8" s="14"/>
      <c r="Q8" s="14"/>
      <c r="R8" s="14"/>
      <c r="S8" s="14"/>
      <c r="T8" s="14"/>
      <c r="U8" s="14"/>
      <c r="V8" s="14"/>
      <c r="W8" s="14"/>
      <c r="X8" s="14"/>
      <c r="Y8" s="14"/>
      <c r="Z8" s="14"/>
      <c r="AA8" s="14"/>
      <c r="AB8" s="14"/>
      <c r="AC8" s="14"/>
      <c r="AD8" s="14"/>
    </row>
    <row r="9" ht="36.75" customHeight="1">
      <c r="A9" s="10" t="s">
        <v>13</v>
      </c>
      <c r="B9" s="16" t="s">
        <v>14</v>
      </c>
      <c r="C9" s="11">
        <v>2.0</v>
      </c>
      <c r="D9" s="12">
        <v>325.63</v>
      </c>
      <c r="E9" s="12">
        <v>25.0</v>
      </c>
      <c r="F9" s="13">
        <f t="shared" si="1"/>
        <v>350.63</v>
      </c>
      <c r="G9" s="13">
        <f t="shared" si="2"/>
        <v>701.26</v>
      </c>
      <c r="H9" s="14"/>
      <c r="I9" s="14"/>
      <c r="J9" s="14"/>
      <c r="K9" s="14"/>
      <c r="L9" s="14"/>
      <c r="M9" s="14"/>
      <c r="N9" s="14"/>
      <c r="O9" s="14"/>
      <c r="P9" s="14"/>
      <c r="Q9" s="14"/>
      <c r="R9" s="14"/>
      <c r="S9" s="14"/>
      <c r="T9" s="14"/>
      <c r="U9" s="14"/>
      <c r="V9" s="14"/>
      <c r="W9" s="14"/>
      <c r="X9" s="14"/>
      <c r="Y9" s="14"/>
      <c r="Z9" s="14"/>
      <c r="AA9" s="14"/>
      <c r="AB9" s="14"/>
      <c r="AC9" s="14"/>
      <c r="AD9" s="14"/>
    </row>
    <row r="10" ht="22.5" customHeight="1">
      <c r="A10" s="17" t="s">
        <v>15</v>
      </c>
      <c r="B10" s="18" t="s">
        <v>16</v>
      </c>
      <c r="C10" s="11">
        <v>4.0</v>
      </c>
      <c r="D10" s="19">
        <v>67.32</v>
      </c>
      <c r="E10" s="12">
        <v>12.5</v>
      </c>
      <c r="F10" s="13">
        <f t="shared" si="1"/>
        <v>79.82</v>
      </c>
      <c r="G10" s="13">
        <f t="shared" si="2"/>
        <v>319.28</v>
      </c>
      <c r="H10" s="14"/>
      <c r="I10" s="14"/>
      <c r="J10" s="14"/>
      <c r="K10" s="14"/>
      <c r="L10" s="14"/>
      <c r="M10" s="14"/>
      <c r="N10" s="14"/>
      <c r="O10" s="14"/>
      <c r="P10" s="14"/>
      <c r="Q10" s="14"/>
      <c r="R10" s="14"/>
      <c r="S10" s="14"/>
      <c r="T10" s="14"/>
      <c r="U10" s="14"/>
      <c r="V10" s="14"/>
      <c r="W10" s="14"/>
      <c r="X10" s="14"/>
      <c r="Y10" s="14"/>
      <c r="Z10" s="14"/>
      <c r="AA10" s="14"/>
      <c r="AB10" s="14"/>
      <c r="AC10" s="14"/>
      <c r="AD10" s="14"/>
    </row>
    <row r="11" ht="22.5" customHeight="1">
      <c r="A11" s="10" t="s">
        <v>17</v>
      </c>
      <c r="B11" s="18" t="s">
        <v>18</v>
      </c>
      <c r="C11" s="11">
        <v>2.0</v>
      </c>
      <c r="D11" s="20">
        <v>133.5</v>
      </c>
      <c r="E11" s="12">
        <v>50.0</v>
      </c>
      <c r="F11" s="13">
        <f t="shared" si="1"/>
        <v>183.5</v>
      </c>
      <c r="G11" s="13">
        <f t="shared" si="2"/>
        <v>367</v>
      </c>
      <c r="H11" s="15"/>
      <c r="I11" s="14"/>
      <c r="J11" s="14"/>
      <c r="K11" s="14"/>
      <c r="L11" s="14"/>
      <c r="M11" s="14"/>
      <c r="N11" s="14"/>
      <c r="O11" s="14"/>
      <c r="P11" s="14"/>
      <c r="Q11" s="14"/>
      <c r="R11" s="14"/>
      <c r="S11" s="14"/>
      <c r="T11" s="14"/>
      <c r="U11" s="14"/>
      <c r="V11" s="14"/>
      <c r="W11" s="14"/>
      <c r="X11" s="14"/>
      <c r="Y11" s="14"/>
      <c r="Z11" s="14"/>
      <c r="AA11" s="14"/>
      <c r="AB11" s="14"/>
      <c r="AC11" s="14"/>
      <c r="AD11" s="14"/>
    </row>
    <row r="12" ht="22.5" customHeight="1">
      <c r="A12" s="10" t="s">
        <v>19</v>
      </c>
      <c r="B12" s="18" t="s">
        <v>20</v>
      </c>
      <c r="C12" s="11">
        <v>2.0</v>
      </c>
      <c r="D12" s="20">
        <v>40.56</v>
      </c>
      <c r="E12" s="12">
        <v>12.5</v>
      </c>
      <c r="F12" s="13">
        <f t="shared" si="1"/>
        <v>53.06</v>
      </c>
      <c r="G12" s="13">
        <f t="shared" si="2"/>
        <v>106.12</v>
      </c>
      <c r="H12" s="14"/>
      <c r="I12" s="14"/>
      <c r="J12" s="14"/>
      <c r="K12" s="14"/>
      <c r="L12" s="14"/>
      <c r="M12" s="14"/>
      <c r="N12" s="14"/>
      <c r="O12" s="14"/>
      <c r="P12" s="14"/>
      <c r="Q12" s="14"/>
      <c r="R12" s="14"/>
      <c r="S12" s="14"/>
      <c r="T12" s="14"/>
      <c r="U12" s="14"/>
      <c r="V12" s="14"/>
      <c r="W12" s="14"/>
      <c r="X12" s="14"/>
      <c r="Y12" s="14"/>
      <c r="Z12" s="14"/>
      <c r="AA12" s="14"/>
      <c r="AB12" s="14"/>
      <c r="AC12" s="14"/>
      <c r="AD12" s="14"/>
    </row>
    <row r="13" ht="22.5" customHeight="1">
      <c r="A13" s="10" t="s">
        <v>21</v>
      </c>
      <c r="B13" s="21" t="s">
        <v>22</v>
      </c>
      <c r="C13" s="11">
        <v>3.0</v>
      </c>
      <c r="D13" s="20">
        <v>77.21</v>
      </c>
      <c r="E13" s="12">
        <v>12.5</v>
      </c>
      <c r="F13" s="13">
        <f t="shared" si="1"/>
        <v>89.71</v>
      </c>
      <c r="G13" s="13">
        <f t="shared" si="2"/>
        <v>269.13</v>
      </c>
      <c r="H13" s="14"/>
      <c r="I13" s="14"/>
      <c r="J13" s="14"/>
      <c r="K13" s="14"/>
      <c r="L13" s="14"/>
      <c r="M13" s="14"/>
      <c r="N13" s="14"/>
      <c r="O13" s="14"/>
      <c r="P13" s="14"/>
      <c r="Q13" s="14"/>
      <c r="R13" s="14"/>
      <c r="S13" s="14"/>
      <c r="T13" s="14"/>
      <c r="U13" s="14"/>
      <c r="V13" s="14"/>
      <c r="W13" s="14"/>
      <c r="X13" s="14"/>
      <c r="Y13" s="14"/>
      <c r="Z13" s="14"/>
      <c r="AA13" s="14"/>
      <c r="AB13" s="14"/>
      <c r="AC13" s="14"/>
      <c r="AD13" s="14"/>
    </row>
    <row r="14" ht="22.5" customHeight="1">
      <c r="A14" s="10" t="s">
        <v>23</v>
      </c>
      <c r="B14" s="21" t="s">
        <v>24</v>
      </c>
      <c r="C14" s="11">
        <v>3.0</v>
      </c>
      <c r="D14" s="20">
        <v>34.24</v>
      </c>
      <c r="E14" s="12">
        <v>12.5</v>
      </c>
      <c r="F14" s="13">
        <f t="shared" si="1"/>
        <v>46.74</v>
      </c>
      <c r="G14" s="13">
        <f t="shared" si="2"/>
        <v>140.22</v>
      </c>
      <c r="H14" s="14"/>
      <c r="I14" s="14"/>
      <c r="J14" s="14"/>
      <c r="K14" s="14"/>
      <c r="L14" s="14"/>
      <c r="M14" s="14"/>
      <c r="N14" s="14"/>
      <c r="O14" s="14"/>
      <c r="P14" s="14"/>
      <c r="Q14" s="14"/>
      <c r="R14" s="14"/>
      <c r="S14" s="14"/>
      <c r="T14" s="14"/>
      <c r="U14" s="14"/>
      <c r="V14" s="14"/>
      <c r="W14" s="14"/>
      <c r="X14" s="14"/>
      <c r="Y14" s="14"/>
      <c r="Z14" s="14"/>
      <c r="AA14" s="14"/>
      <c r="AB14" s="14"/>
      <c r="AC14" s="14"/>
      <c r="AD14" s="14"/>
    </row>
    <row r="15" ht="22.5" customHeight="1">
      <c r="A15" s="10" t="s">
        <v>25</v>
      </c>
      <c r="B15" s="21" t="s">
        <v>26</v>
      </c>
      <c r="C15" s="11">
        <v>1.0</v>
      </c>
      <c r="D15" s="19">
        <v>60.0</v>
      </c>
      <c r="E15" s="12">
        <v>12.5</v>
      </c>
      <c r="F15" s="13">
        <f t="shared" si="1"/>
        <v>72.5</v>
      </c>
      <c r="G15" s="13">
        <f t="shared" si="2"/>
        <v>72.5</v>
      </c>
      <c r="H15" s="14"/>
      <c r="I15" s="14"/>
      <c r="J15" s="14"/>
      <c r="K15" s="14"/>
      <c r="L15" s="14"/>
      <c r="M15" s="14"/>
      <c r="N15" s="14"/>
      <c r="O15" s="14"/>
      <c r="P15" s="14"/>
      <c r="Q15" s="14"/>
      <c r="R15" s="14"/>
      <c r="S15" s="14"/>
      <c r="T15" s="14"/>
      <c r="U15" s="14"/>
      <c r="V15" s="14"/>
      <c r="W15" s="14"/>
      <c r="X15" s="14"/>
      <c r="Y15" s="14"/>
      <c r="Z15" s="14"/>
      <c r="AA15" s="14"/>
      <c r="AB15" s="14"/>
      <c r="AC15" s="14"/>
      <c r="AD15" s="14"/>
    </row>
    <row r="16" ht="22.5" customHeight="1">
      <c r="A16" s="10" t="s">
        <v>27</v>
      </c>
      <c r="B16" s="21" t="s">
        <v>28</v>
      </c>
      <c r="C16" s="11">
        <v>1.0</v>
      </c>
      <c r="D16" s="20">
        <v>64.84</v>
      </c>
      <c r="E16" s="12">
        <v>12.5</v>
      </c>
      <c r="F16" s="13">
        <f t="shared" si="1"/>
        <v>77.34</v>
      </c>
      <c r="G16" s="13">
        <f t="shared" si="2"/>
        <v>77.34</v>
      </c>
      <c r="H16" s="14"/>
      <c r="I16" s="14"/>
      <c r="J16" s="14"/>
      <c r="K16" s="14"/>
      <c r="L16" s="14"/>
      <c r="M16" s="14"/>
      <c r="N16" s="14"/>
      <c r="O16" s="14"/>
      <c r="P16" s="14"/>
      <c r="Q16" s="14"/>
      <c r="R16" s="14"/>
      <c r="S16" s="14"/>
      <c r="T16" s="14"/>
      <c r="U16" s="14"/>
      <c r="V16" s="14"/>
      <c r="W16" s="14"/>
      <c r="X16" s="14"/>
      <c r="Y16" s="14"/>
      <c r="Z16" s="14"/>
      <c r="AA16" s="14"/>
      <c r="AB16" s="14"/>
      <c r="AC16" s="14"/>
      <c r="AD16" s="14"/>
    </row>
    <row r="17" ht="22.5" customHeight="1">
      <c r="A17" s="10" t="s">
        <v>29</v>
      </c>
      <c r="B17" s="21" t="s">
        <v>30</v>
      </c>
      <c r="C17" s="11">
        <v>2.0</v>
      </c>
      <c r="D17" s="20">
        <v>12.57</v>
      </c>
      <c r="E17" s="12">
        <v>12.5</v>
      </c>
      <c r="F17" s="13">
        <f t="shared" si="1"/>
        <v>25.07</v>
      </c>
      <c r="G17" s="13">
        <f t="shared" si="2"/>
        <v>50.14</v>
      </c>
      <c r="H17" s="14"/>
      <c r="I17" s="14"/>
      <c r="J17" s="14"/>
      <c r="K17" s="14"/>
      <c r="L17" s="14"/>
      <c r="M17" s="14"/>
      <c r="N17" s="14"/>
      <c r="O17" s="14"/>
      <c r="P17" s="14"/>
      <c r="Q17" s="14"/>
      <c r="R17" s="14"/>
      <c r="S17" s="14"/>
      <c r="T17" s="14"/>
      <c r="U17" s="14"/>
      <c r="V17" s="14"/>
      <c r="W17" s="14"/>
      <c r="X17" s="14"/>
      <c r="Y17" s="14"/>
      <c r="Z17" s="14"/>
      <c r="AA17" s="14"/>
      <c r="AB17" s="14"/>
      <c r="AC17" s="14"/>
      <c r="AD17" s="14"/>
    </row>
    <row r="18" ht="22.5" customHeight="1">
      <c r="A18" s="10" t="s">
        <v>31</v>
      </c>
      <c r="B18" s="21" t="s">
        <v>32</v>
      </c>
      <c r="C18" s="11">
        <v>2.0</v>
      </c>
      <c r="D18" s="20">
        <v>11.81</v>
      </c>
      <c r="E18" s="12">
        <v>12.5</v>
      </c>
      <c r="F18" s="13">
        <f t="shared" si="1"/>
        <v>24.31</v>
      </c>
      <c r="G18" s="13">
        <f t="shared" si="2"/>
        <v>48.62</v>
      </c>
      <c r="H18" s="14"/>
      <c r="I18" s="14"/>
      <c r="J18" s="14"/>
      <c r="K18" s="14"/>
      <c r="L18" s="14"/>
      <c r="M18" s="14"/>
      <c r="N18" s="14"/>
      <c r="O18" s="14"/>
      <c r="P18" s="14"/>
      <c r="Q18" s="14"/>
      <c r="R18" s="14"/>
      <c r="S18" s="14"/>
      <c r="T18" s="14"/>
      <c r="U18" s="14"/>
      <c r="V18" s="14"/>
      <c r="W18" s="14"/>
      <c r="X18" s="14"/>
      <c r="Y18" s="14"/>
      <c r="Z18" s="14"/>
      <c r="AA18" s="14"/>
      <c r="AB18" s="14"/>
      <c r="AC18" s="14"/>
      <c r="AD18" s="14"/>
    </row>
    <row r="19" ht="22.5" customHeight="1">
      <c r="A19" s="10" t="s">
        <v>33</v>
      </c>
      <c r="B19" s="22" t="s">
        <v>34</v>
      </c>
      <c r="C19" s="23">
        <v>4.0</v>
      </c>
      <c r="D19" s="19">
        <v>38.0</v>
      </c>
      <c r="E19" s="12">
        <v>12.5</v>
      </c>
      <c r="F19" s="13">
        <f t="shared" si="1"/>
        <v>50.5</v>
      </c>
      <c r="G19" s="13">
        <f t="shared" si="2"/>
        <v>202</v>
      </c>
      <c r="H19" s="24"/>
      <c r="I19" s="24"/>
      <c r="J19" s="24"/>
      <c r="K19" s="24"/>
      <c r="L19" s="24"/>
      <c r="M19" s="24"/>
      <c r="N19" s="24"/>
      <c r="O19" s="24"/>
      <c r="P19" s="24"/>
      <c r="Q19" s="24"/>
      <c r="R19" s="24"/>
      <c r="S19" s="24"/>
      <c r="T19" s="24"/>
      <c r="U19" s="24"/>
      <c r="V19" s="24"/>
      <c r="W19" s="24"/>
      <c r="X19" s="24"/>
      <c r="Y19" s="24"/>
      <c r="Z19" s="24"/>
      <c r="AA19" s="24"/>
      <c r="AB19" s="24"/>
      <c r="AC19" s="24"/>
      <c r="AD19" s="24"/>
    </row>
    <row r="20" ht="22.5" customHeight="1">
      <c r="A20" s="10" t="s">
        <v>35</v>
      </c>
      <c r="B20" s="22" t="s">
        <v>36</v>
      </c>
      <c r="C20" s="23">
        <v>4.0</v>
      </c>
      <c r="D20" s="20">
        <v>10.32</v>
      </c>
      <c r="E20" s="12">
        <v>12.5</v>
      </c>
      <c r="F20" s="13">
        <f t="shared" si="1"/>
        <v>22.82</v>
      </c>
      <c r="G20" s="13">
        <f t="shared" si="2"/>
        <v>91.28</v>
      </c>
      <c r="H20" s="15"/>
      <c r="I20" s="15"/>
      <c r="J20" s="15"/>
      <c r="K20" s="15"/>
      <c r="L20" s="15"/>
      <c r="M20" s="15"/>
      <c r="N20" s="15"/>
      <c r="O20" s="15"/>
      <c r="P20" s="15"/>
      <c r="Q20" s="15"/>
      <c r="R20" s="15"/>
      <c r="S20" s="15"/>
      <c r="T20" s="15"/>
      <c r="U20" s="15"/>
      <c r="V20" s="15"/>
      <c r="W20" s="15"/>
      <c r="X20" s="15"/>
      <c r="Y20" s="15"/>
      <c r="Z20" s="15"/>
      <c r="AA20" s="15"/>
      <c r="AB20" s="24"/>
      <c r="AC20" s="24"/>
      <c r="AD20" s="24"/>
    </row>
    <row r="21" ht="22.5" customHeight="1">
      <c r="A21" s="10" t="s">
        <v>37</v>
      </c>
      <c r="B21" s="21" t="s">
        <v>38</v>
      </c>
      <c r="C21" s="11">
        <v>2.0</v>
      </c>
      <c r="D21" s="19">
        <v>100.96</v>
      </c>
      <c r="E21" s="12">
        <v>50.0</v>
      </c>
      <c r="F21" s="13">
        <f t="shared" si="1"/>
        <v>150.96</v>
      </c>
      <c r="G21" s="13">
        <f t="shared" si="2"/>
        <v>301.92</v>
      </c>
      <c r="H21" s="14"/>
      <c r="I21" s="14"/>
      <c r="J21" s="14"/>
      <c r="K21" s="14"/>
      <c r="L21" s="14"/>
      <c r="M21" s="14"/>
      <c r="N21" s="14"/>
      <c r="O21" s="14"/>
      <c r="P21" s="14"/>
      <c r="Q21" s="14"/>
      <c r="R21" s="14"/>
      <c r="S21" s="14"/>
      <c r="T21" s="14"/>
      <c r="U21" s="14"/>
      <c r="V21" s="14"/>
      <c r="W21" s="14"/>
      <c r="X21" s="14"/>
      <c r="Y21" s="14"/>
      <c r="Z21" s="14"/>
      <c r="AA21" s="14"/>
      <c r="AB21" s="14"/>
      <c r="AC21" s="14"/>
      <c r="AD21" s="14"/>
    </row>
    <row r="22" ht="22.5" customHeight="1">
      <c r="A22" s="10" t="s">
        <v>39</v>
      </c>
      <c r="B22" s="22" t="s">
        <v>40</v>
      </c>
      <c r="C22" s="23">
        <v>1.0</v>
      </c>
      <c r="D22" s="19">
        <v>80.05</v>
      </c>
      <c r="E22" s="12">
        <v>50.0</v>
      </c>
      <c r="F22" s="13">
        <f t="shared" si="1"/>
        <v>130.05</v>
      </c>
      <c r="G22" s="13">
        <f t="shared" si="2"/>
        <v>130.05</v>
      </c>
      <c r="H22" s="24"/>
      <c r="I22" s="24"/>
      <c r="J22" s="24"/>
      <c r="K22" s="24"/>
      <c r="L22" s="24"/>
      <c r="M22" s="24"/>
      <c r="N22" s="24"/>
      <c r="O22" s="24"/>
      <c r="P22" s="24"/>
      <c r="Q22" s="24"/>
      <c r="R22" s="24"/>
      <c r="S22" s="24"/>
      <c r="T22" s="24"/>
      <c r="U22" s="24"/>
      <c r="V22" s="24"/>
      <c r="W22" s="24"/>
      <c r="X22" s="24"/>
      <c r="Y22" s="24"/>
      <c r="Z22" s="24"/>
      <c r="AA22" s="24"/>
      <c r="AB22" s="24"/>
      <c r="AC22" s="24"/>
      <c r="AD22" s="24"/>
    </row>
    <row r="23" ht="22.5" customHeight="1">
      <c r="A23" s="10" t="s">
        <v>41</v>
      </c>
      <c r="B23" s="22" t="s">
        <v>42</v>
      </c>
      <c r="C23" s="23">
        <v>1.0</v>
      </c>
      <c r="D23" s="19">
        <v>71.54</v>
      </c>
      <c r="E23" s="12">
        <v>50.0</v>
      </c>
      <c r="F23" s="13">
        <f t="shared" si="1"/>
        <v>121.54</v>
      </c>
      <c r="G23" s="13">
        <f t="shared" si="2"/>
        <v>121.54</v>
      </c>
      <c r="H23" s="15"/>
      <c r="I23" s="15"/>
      <c r="J23" s="15"/>
      <c r="K23" s="15"/>
      <c r="L23" s="15"/>
      <c r="M23" s="15"/>
      <c r="N23" s="15"/>
      <c r="O23" s="15"/>
      <c r="P23" s="15"/>
      <c r="Q23" s="15"/>
      <c r="R23" s="15"/>
      <c r="S23" s="15"/>
      <c r="T23" s="15"/>
      <c r="U23" s="15"/>
      <c r="V23" s="15"/>
      <c r="W23" s="15"/>
      <c r="X23" s="15"/>
      <c r="Y23" s="15"/>
      <c r="Z23" s="15"/>
      <c r="AA23" s="15"/>
      <c r="AB23" s="24"/>
      <c r="AC23" s="24"/>
      <c r="AD23" s="24"/>
    </row>
    <row r="24" ht="18.75" customHeight="1">
      <c r="A24" s="10" t="s">
        <v>43</v>
      </c>
      <c r="B24" s="22" t="s">
        <v>44</v>
      </c>
      <c r="C24" s="23">
        <v>1.0</v>
      </c>
      <c r="D24" s="19">
        <v>113.23</v>
      </c>
      <c r="E24" s="12">
        <v>50.0</v>
      </c>
      <c r="F24" s="13">
        <f t="shared" si="1"/>
        <v>163.23</v>
      </c>
      <c r="G24" s="13">
        <f t="shared" si="2"/>
        <v>163.23</v>
      </c>
      <c r="H24" s="15"/>
      <c r="I24" s="15"/>
      <c r="J24" s="15"/>
      <c r="K24" s="15"/>
      <c r="L24" s="15"/>
      <c r="M24" s="15"/>
      <c r="N24" s="15"/>
      <c r="O24" s="15"/>
      <c r="P24" s="15"/>
      <c r="Q24" s="15"/>
      <c r="R24" s="15"/>
      <c r="S24" s="15"/>
      <c r="T24" s="15"/>
      <c r="U24" s="15"/>
      <c r="V24" s="15"/>
      <c r="W24" s="15"/>
      <c r="X24" s="15"/>
      <c r="Y24" s="15"/>
      <c r="Z24" s="15"/>
      <c r="AA24" s="15"/>
      <c r="AB24" s="24"/>
      <c r="AC24" s="24"/>
      <c r="AD24" s="24"/>
    </row>
    <row r="25" ht="22.5" customHeight="1">
      <c r="A25" s="10" t="s">
        <v>45</v>
      </c>
      <c r="B25" s="22" t="s">
        <v>46</v>
      </c>
      <c r="C25" s="23">
        <v>1.0</v>
      </c>
      <c r="D25" s="19">
        <v>200.0</v>
      </c>
      <c r="E25" s="12">
        <v>100.0</v>
      </c>
      <c r="F25" s="13">
        <f t="shared" si="1"/>
        <v>300</v>
      </c>
      <c r="G25" s="13">
        <f t="shared" si="2"/>
        <v>300</v>
      </c>
      <c r="H25" s="15"/>
      <c r="I25" s="15"/>
      <c r="J25" s="15"/>
      <c r="K25" s="15"/>
      <c r="L25" s="15"/>
      <c r="M25" s="15"/>
      <c r="N25" s="15"/>
      <c r="O25" s="15"/>
      <c r="P25" s="15"/>
      <c r="Q25" s="15"/>
      <c r="R25" s="15"/>
      <c r="S25" s="15"/>
      <c r="T25" s="15"/>
      <c r="U25" s="15"/>
      <c r="V25" s="15"/>
      <c r="W25" s="15"/>
      <c r="X25" s="15"/>
      <c r="Y25" s="15"/>
      <c r="Z25" s="15"/>
      <c r="AA25" s="15"/>
      <c r="AB25" s="24"/>
      <c r="AC25" s="24"/>
      <c r="AD25" s="24"/>
    </row>
    <row r="26" ht="22.5" customHeight="1">
      <c r="A26" s="25" t="s">
        <v>4</v>
      </c>
      <c r="B26" s="26" t="s">
        <v>47</v>
      </c>
      <c r="C26" s="25" t="s">
        <v>6</v>
      </c>
      <c r="D26" s="27" t="s">
        <v>7</v>
      </c>
      <c r="E26" s="27" t="s">
        <v>8</v>
      </c>
      <c r="F26" s="27" t="s">
        <v>9</v>
      </c>
      <c r="G26" s="27" t="s">
        <v>10</v>
      </c>
      <c r="H26" s="9"/>
      <c r="I26" s="9"/>
      <c r="J26" s="9"/>
      <c r="K26" s="9"/>
      <c r="L26" s="9"/>
      <c r="M26" s="9"/>
      <c r="N26" s="9"/>
      <c r="O26" s="9"/>
      <c r="P26" s="9"/>
      <c r="Q26" s="9"/>
      <c r="R26" s="9"/>
      <c r="S26" s="9"/>
      <c r="T26" s="9"/>
      <c r="U26" s="9"/>
      <c r="V26" s="9"/>
      <c r="W26" s="9"/>
      <c r="X26" s="9"/>
      <c r="Y26" s="9"/>
      <c r="Z26" s="9"/>
      <c r="AA26" s="9"/>
      <c r="AB26" s="9"/>
      <c r="AC26" s="9"/>
      <c r="AD26" s="9"/>
    </row>
    <row r="27" ht="36.0" customHeight="1">
      <c r="A27" s="21" t="s">
        <v>48</v>
      </c>
      <c r="B27" s="21" t="s">
        <v>49</v>
      </c>
      <c r="C27" s="23">
        <v>540.0</v>
      </c>
      <c r="D27" s="28">
        <v>1.06</v>
      </c>
      <c r="E27" s="28">
        <v>0.6</v>
      </c>
      <c r="F27" s="29">
        <f t="shared" ref="F27:F31" si="3">SUM(D27+E27)</f>
        <v>1.66</v>
      </c>
      <c r="G27" s="29">
        <f t="shared" ref="G27:G31" si="4">PRODUCT(C27,F27)</f>
        <v>896.4</v>
      </c>
      <c r="H27" s="30"/>
      <c r="I27" s="31"/>
      <c r="J27" s="30"/>
      <c r="K27" s="30"/>
      <c r="L27" s="30"/>
      <c r="M27" s="30"/>
      <c r="N27" s="30"/>
      <c r="O27" s="30"/>
      <c r="P27" s="30"/>
      <c r="Q27" s="30"/>
      <c r="R27" s="30"/>
      <c r="S27" s="30"/>
      <c r="T27" s="30"/>
      <c r="U27" s="30"/>
      <c r="V27" s="30"/>
      <c r="W27" s="30"/>
      <c r="X27" s="30"/>
      <c r="Y27" s="30"/>
      <c r="Z27" s="30"/>
      <c r="AA27" s="30"/>
      <c r="AB27" s="30"/>
      <c r="AC27" s="30"/>
      <c r="AD27" s="30"/>
    </row>
    <row r="28" ht="22.5" customHeight="1">
      <c r="A28" s="32" t="s">
        <v>50</v>
      </c>
      <c r="B28" s="32" t="s">
        <v>51</v>
      </c>
      <c r="C28" s="23">
        <v>1.0</v>
      </c>
      <c r="D28" s="29">
        <v>286.74</v>
      </c>
      <c r="E28" s="28">
        <v>50.0</v>
      </c>
      <c r="F28" s="29">
        <f t="shared" si="3"/>
        <v>336.74</v>
      </c>
      <c r="G28" s="29">
        <f t="shared" si="4"/>
        <v>336.74</v>
      </c>
      <c r="H28" s="30"/>
      <c r="I28" s="31"/>
      <c r="J28" s="30"/>
      <c r="K28" s="30"/>
      <c r="L28" s="30"/>
      <c r="M28" s="30"/>
      <c r="N28" s="30"/>
      <c r="O28" s="30"/>
      <c r="P28" s="30"/>
      <c r="Q28" s="30"/>
      <c r="R28" s="30"/>
      <c r="S28" s="30"/>
      <c r="T28" s="30"/>
      <c r="U28" s="30"/>
      <c r="V28" s="30"/>
      <c r="W28" s="30"/>
      <c r="X28" s="30"/>
      <c r="Y28" s="30"/>
      <c r="Z28" s="30"/>
      <c r="AA28" s="30"/>
      <c r="AB28" s="30"/>
      <c r="AC28" s="30"/>
      <c r="AD28" s="30"/>
    </row>
    <row r="29" ht="22.5" customHeight="1">
      <c r="A29" s="32" t="s">
        <v>52</v>
      </c>
      <c r="B29" s="32" t="s">
        <v>53</v>
      </c>
      <c r="C29" s="23">
        <v>2.0</v>
      </c>
      <c r="D29" s="29">
        <v>75.0</v>
      </c>
      <c r="E29" s="28">
        <v>25.0</v>
      </c>
      <c r="F29" s="29">
        <f t="shared" si="3"/>
        <v>100</v>
      </c>
      <c r="G29" s="29">
        <f t="shared" si="4"/>
        <v>200</v>
      </c>
      <c r="H29" s="30"/>
      <c r="I29" s="31"/>
      <c r="J29" s="30"/>
      <c r="K29" s="30"/>
      <c r="L29" s="30"/>
      <c r="M29" s="30"/>
      <c r="N29" s="30"/>
      <c r="O29" s="30"/>
      <c r="P29" s="30"/>
      <c r="Q29" s="30"/>
      <c r="R29" s="30"/>
      <c r="S29" s="30"/>
      <c r="T29" s="30"/>
      <c r="U29" s="30"/>
      <c r="V29" s="30"/>
      <c r="W29" s="30"/>
      <c r="X29" s="30"/>
      <c r="Y29" s="30"/>
      <c r="Z29" s="30"/>
      <c r="AA29" s="30"/>
      <c r="AB29" s="30"/>
      <c r="AC29" s="30"/>
      <c r="AD29" s="30"/>
    </row>
    <row r="30" ht="22.5" customHeight="1">
      <c r="A30" s="32" t="s">
        <v>54</v>
      </c>
      <c r="B30" s="32" t="s">
        <v>55</v>
      </c>
      <c r="C30" s="23">
        <v>12.0</v>
      </c>
      <c r="D30" s="29">
        <v>17.85</v>
      </c>
      <c r="E30" s="28">
        <v>12.5</v>
      </c>
      <c r="F30" s="29">
        <f t="shared" si="3"/>
        <v>30.35</v>
      </c>
      <c r="G30" s="29">
        <f t="shared" si="4"/>
        <v>364.2</v>
      </c>
      <c r="H30" s="30"/>
      <c r="I30" s="31"/>
      <c r="J30" s="30"/>
      <c r="K30" s="30"/>
      <c r="L30" s="30"/>
      <c r="M30" s="30"/>
      <c r="N30" s="30"/>
      <c r="O30" s="30"/>
      <c r="P30" s="30"/>
      <c r="Q30" s="30"/>
      <c r="R30" s="30"/>
      <c r="S30" s="30"/>
      <c r="T30" s="30"/>
      <c r="U30" s="30"/>
      <c r="V30" s="30"/>
      <c r="W30" s="30"/>
      <c r="X30" s="30"/>
      <c r="Y30" s="30"/>
      <c r="Z30" s="30"/>
      <c r="AA30" s="30"/>
      <c r="AB30" s="30"/>
      <c r="AC30" s="30"/>
      <c r="AD30" s="30"/>
    </row>
    <row r="31" ht="22.5" customHeight="1">
      <c r="A31" s="32" t="s">
        <v>56</v>
      </c>
      <c r="B31" s="32" t="s">
        <v>57</v>
      </c>
      <c r="C31" s="23">
        <v>6.0</v>
      </c>
      <c r="D31" s="29">
        <v>27.02</v>
      </c>
      <c r="E31" s="28">
        <v>2.5</v>
      </c>
      <c r="F31" s="29">
        <f t="shared" si="3"/>
        <v>29.52</v>
      </c>
      <c r="G31" s="29">
        <f t="shared" si="4"/>
        <v>177.12</v>
      </c>
      <c r="H31" s="30"/>
      <c r="I31" s="31"/>
      <c r="J31" s="30"/>
      <c r="K31" s="30"/>
      <c r="L31" s="30"/>
      <c r="M31" s="30"/>
      <c r="N31" s="30"/>
      <c r="O31" s="30"/>
      <c r="P31" s="30"/>
      <c r="Q31" s="30"/>
      <c r="R31" s="30"/>
      <c r="S31" s="30"/>
      <c r="T31" s="30"/>
      <c r="U31" s="30"/>
      <c r="V31" s="30"/>
      <c r="W31" s="30"/>
      <c r="X31" s="30"/>
      <c r="Y31" s="30"/>
      <c r="Z31" s="30"/>
      <c r="AA31" s="30"/>
      <c r="AB31" s="30"/>
      <c r="AC31" s="30"/>
      <c r="AD31" s="30"/>
    </row>
    <row r="32" ht="22.5" customHeight="1">
      <c r="A32" s="25" t="s">
        <v>4</v>
      </c>
      <c r="B32" s="26" t="s">
        <v>58</v>
      </c>
      <c r="C32" s="25" t="s">
        <v>6</v>
      </c>
      <c r="D32" s="27" t="s">
        <v>7</v>
      </c>
      <c r="E32" s="27" t="s">
        <v>8</v>
      </c>
      <c r="F32" s="27" t="s">
        <v>9</v>
      </c>
      <c r="G32" s="27" t="s">
        <v>10</v>
      </c>
      <c r="H32" s="9"/>
      <c r="I32" s="9"/>
      <c r="J32" s="9"/>
      <c r="K32" s="9"/>
      <c r="L32" s="9"/>
      <c r="M32" s="9"/>
      <c r="N32" s="9"/>
      <c r="O32" s="9"/>
      <c r="P32" s="9"/>
      <c r="Q32" s="9"/>
      <c r="R32" s="9"/>
      <c r="S32" s="9"/>
      <c r="T32" s="9"/>
      <c r="U32" s="9"/>
      <c r="V32" s="9"/>
      <c r="W32" s="9"/>
      <c r="X32" s="9"/>
      <c r="Y32" s="9"/>
      <c r="Z32" s="9"/>
      <c r="AA32" s="9"/>
      <c r="AB32" s="9"/>
      <c r="AC32" s="9"/>
      <c r="AD32" s="9"/>
    </row>
    <row r="33" ht="35.25" customHeight="1">
      <c r="A33" s="21" t="s">
        <v>59</v>
      </c>
      <c r="B33" s="21" t="s">
        <v>60</v>
      </c>
      <c r="C33" s="23">
        <v>60000.0</v>
      </c>
      <c r="D33" s="28">
        <v>0.27</v>
      </c>
      <c r="E33" s="28">
        <v>0.21</v>
      </c>
      <c r="F33" s="29">
        <f t="shared" ref="F33:F35" si="5">SUM(D33+E33)</f>
        <v>0.48</v>
      </c>
      <c r="G33" s="29">
        <f t="shared" ref="G33:G61" si="6">PRODUCT(C33,F33)</f>
        <v>28800</v>
      </c>
      <c r="H33" s="30"/>
      <c r="I33" s="31"/>
      <c r="J33" s="30"/>
      <c r="K33" s="30"/>
      <c r="L33" s="30"/>
      <c r="M33" s="30"/>
      <c r="N33" s="30"/>
      <c r="O33" s="30"/>
      <c r="P33" s="30"/>
      <c r="Q33" s="30"/>
      <c r="R33" s="30"/>
      <c r="S33" s="30"/>
      <c r="T33" s="30"/>
      <c r="U33" s="30"/>
      <c r="V33" s="30"/>
      <c r="W33" s="30"/>
      <c r="X33" s="30"/>
      <c r="Y33" s="30"/>
      <c r="Z33" s="30"/>
      <c r="AA33" s="30"/>
      <c r="AB33" s="30"/>
      <c r="AC33" s="30"/>
      <c r="AD33" s="30"/>
    </row>
    <row r="34" ht="22.5" customHeight="1">
      <c r="A34" s="21" t="s">
        <v>61</v>
      </c>
      <c r="B34" s="21" t="s">
        <v>62</v>
      </c>
      <c r="C34" s="23">
        <v>285.0</v>
      </c>
      <c r="D34" s="28">
        <v>2.77</v>
      </c>
      <c r="E34" s="28">
        <v>3.5</v>
      </c>
      <c r="F34" s="29">
        <f t="shared" si="5"/>
        <v>6.27</v>
      </c>
      <c r="G34" s="29">
        <f t="shared" si="6"/>
        <v>1786.95</v>
      </c>
      <c r="H34" s="30"/>
      <c r="I34" s="31"/>
      <c r="J34" s="30"/>
      <c r="K34" s="30"/>
      <c r="L34" s="30"/>
      <c r="M34" s="30"/>
      <c r="N34" s="30"/>
      <c r="O34" s="30"/>
      <c r="P34" s="30"/>
      <c r="Q34" s="30"/>
      <c r="R34" s="30"/>
      <c r="S34" s="30"/>
      <c r="T34" s="30"/>
      <c r="U34" s="30"/>
      <c r="V34" s="30"/>
      <c r="W34" s="30"/>
      <c r="X34" s="30"/>
      <c r="Y34" s="30"/>
      <c r="Z34" s="30"/>
      <c r="AA34" s="30"/>
      <c r="AB34" s="30"/>
      <c r="AC34" s="30"/>
      <c r="AD34" s="30"/>
    </row>
    <row r="35" ht="22.5" customHeight="1">
      <c r="A35" s="21" t="s">
        <v>63</v>
      </c>
      <c r="B35" s="21" t="s">
        <v>64</v>
      </c>
      <c r="C35" s="23">
        <v>7.0</v>
      </c>
      <c r="D35" s="28">
        <v>196.85</v>
      </c>
      <c r="E35" s="28">
        <v>100.0</v>
      </c>
      <c r="F35" s="29">
        <f t="shared" si="5"/>
        <v>296.85</v>
      </c>
      <c r="G35" s="29">
        <f t="shared" si="6"/>
        <v>2077.95</v>
      </c>
      <c r="H35" s="30"/>
      <c r="I35" s="31"/>
      <c r="J35" s="30"/>
      <c r="K35" s="30"/>
      <c r="L35" s="30"/>
      <c r="M35" s="30"/>
      <c r="N35" s="30"/>
      <c r="O35" s="30"/>
      <c r="P35" s="30"/>
      <c r="Q35" s="30"/>
      <c r="R35" s="30"/>
      <c r="S35" s="30"/>
      <c r="T35" s="30"/>
      <c r="U35" s="30"/>
      <c r="V35" s="30"/>
      <c r="W35" s="30"/>
      <c r="X35" s="30"/>
      <c r="Y35" s="30"/>
      <c r="Z35" s="30"/>
      <c r="AA35" s="30"/>
      <c r="AB35" s="30"/>
      <c r="AC35" s="30"/>
      <c r="AD35" s="30"/>
    </row>
    <row r="36" ht="22.5" customHeight="1">
      <c r="A36" s="17" t="s">
        <v>15</v>
      </c>
      <c r="B36" s="18" t="s">
        <v>16</v>
      </c>
      <c r="C36" s="11">
        <v>3.0</v>
      </c>
      <c r="D36" s="19">
        <v>67.32</v>
      </c>
      <c r="E36" s="12">
        <v>12.5</v>
      </c>
      <c r="F36" s="13">
        <f t="shared" ref="F36:F37" si="7">D36+E36</f>
        <v>79.82</v>
      </c>
      <c r="G36" s="13">
        <f t="shared" si="6"/>
        <v>239.46</v>
      </c>
      <c r="H36" s="14"/>
      <c r="I36" s="14"/>
      <c r="J36" s="14"/>
      <c r="K36" s="14"/>
      <c r="L36" s="14"/>
      <c r="M36" s="14"/>
      <c r="N36" s="14"/>
      <c r="O36" s="14"/>
      <c r="P36" s="14"/>
      <c r="Q36" s="14"/>
      <c r="R36" s="14"/>
      <c r="S36" s="14"/>
      <c r="T36" s="14"/>
      <c r="U36" s="14"/>
      <c r="V36" s="14"/>
      <c r="W36" s="14"/>
      <c r="X36" s="14"/>
      <c r="Y36" s="14"/>
      <c r="Z36" s="14"/>
      <c r="AA36" s="14"/>
      <c r="AB36" s="14"/>
      <c r="AC36" s="14"/>
      <c r="AD36" s="14"/>
    </row>
    <row r="37" ht="22.5" customHeight="1">
      <c r="A37" s="10" t="s">
        <v>37</v>
      </c>
      <c r="B37" s="21" t="s">
        <v>38</v>
      </c>
      <c r="C37" s="11">
        <v>2.0</v>
      </c>
      <c r="D37" s="19">
        <v>100.96</v>
      </c>
      <c r="E37" s="12">
        <v>50.0</v>
      </c>
      <c r="F37" s="13">
        <f t="shared" si="7"/>
        <v>150.96</v>
      </c>
      <c r="G37" s="13">
        <f t="shared" si="6"/>
        <v>301.92</v>
      </c>
      <c r="H37" s="14"/>
      <c r="I37" s="14"/>
      <c r="J37" s="14"/>
      <c r="K37" s="14"/>
      <c r="L37" s="14"/>
      <c r="M37" s="14"/>
      <c r="N37" s="14"/>
      <c r="O37" s="14"/>
      <c r="P37" s="14"/>
      <c r="Q37" s="14"/>
      <c r="R37" s="14"/>
      <c r="S37" s="14"/>
      <c r="T37" s="14"/>
      <c r="U37" s="14"/>
      <c r="V37" s="14"/>
      <c r="W37" s="14"/>
      <c r="X37" s="14"/>
      <c r="Y37" s="14"/>
      <c r="Z37" s="14"/>
      <c r="AA37" s="14"/>
      <c r="AB37" s="14"/>
      <c r="AC37" s="14"/>
      <c r="AD37" s="14"/>
    </row>
    <row r="38" ht="22.5" customHeight="1">
      <c r="A38" s="21" t="s">
        <v>65</v>
      </c>
      <c r="B38" s="21" t="s">
        <v>66</v>
      </c>
      <c r="C38" s="23">
        <v>85.0</v>
      </c>
      <c r="D38" s="28">
        <v>1.88</v>
      </c>
      <c r="E38" s="28">
        <v>1.5</v>
      </c>
      <c r="F38" s="29">
        <f t="shared" ref="F38:F40" si="8">SUM(D38+E38)</f>
        <v>3.38</v>
      </c>
      <c r="G38" s="29">
        <f t="shared" si="6"/>
        <v>287.3</v>
      </c>
      <c r="H38" s="30"/>
      <c r="I38" s="31"/>
      <c r="J38" s="30"/>
      <c r="K38" s="30"/>
      <c r="L38" s="30"/>
      <c r="M38" s="30"/>
      <c r="N38" s="30"/>
      <c r="O38" s="30"/>
      <c r="P38" s="30"/>
      <c r="Q38" s="30"/>
      <c r="R38" s="30"/>
      <c r="S38" s="30"/>
      <c r="T38" s="30"/>
      <c r="U38" s="30"/>
      <c r="V38" s="30"/>
      <c r="W38" s="30"/>
      <c r="X38" s="30"/>
      <c r="Y38" s="30"/>
      <c r="Z38" s="30"/>
      <c r="AA38" s="30"/>
      <c r="AB38" s="30"/>
      <c r="AC38" s="30"/>
      <c r="AD38" s="30"/>
    </row>
    <row r="39" ht="22.5" customHeight="1">
      <c r="A39" s="21" t="s">
        <v>67</v>
      </c>
      <c r="B39" s="21" t="s">
        <v>68</v>
      </c>
      <c r="C39" s="23">
        <v>43.0</v>
      </c>
      <c r="D39" s="28">
        <v>1.88</v>
      </c>
      <c r="E39" s="28">
        <v>1.5</v>
      </c>
      <c r="F39" s="29">
        <f t="shared" si="8"/>
        <v>3.38</v>
      </c>
      <c r="G39" s="29">
        <f t="shared" si="6"/>
        <v>145.34</v>
      </c>
      <c r="H39" s="30"/>
      <c r="I39" s="31"/>
      <c r="J39" s="30"/>
      <c r="K39" s="30"/>
      <c r="L39" s="30"/>
      <c r="M39" s="30"/>
      <c r="N39" s="30"/>
      <c r="O39" s="30"/>
      <c r="P39" s="30"/>
      <c r="Q39" s="30"/>
      <c r="R39" s="30"/>
      <c r="S39" s="30"/>
      <c r="T39" s="30"/>
      <c r="U39" s="30"/>
      <c r="V39" s="30"/>
      <c r="W39" s="30"/>
      <c r="X39" s="30"/>
      <c r="Y39" s="30"/>
      <c r="Z39" s="30"/>
      <c r="AA39" s="30"/>
      <c r="AB39" s="30"/>
      <c r="AC39" s="30"/>
      <c r="AD39" s="30"/>
    </row>
    <row r="40" ht="22.5" customHeight="1">
      <c r="A40" s="21" t="s">
        <v>69</v>
      </c>
      <c r="B40" s="21" t="s">
        <v>70</v>
      </c>
      <c r="C40" s="23">
        <v>2.0</v>
      </c>
      <c r="D40" s="28">
        <v>1.88</v>
      </c>
      <c r="E40" s="28">
        <v>1.5</v>
      </c>
      <c r="F40" s="29">
        <f t="shared" si="8"/>
        <v>3.38</v>
      </c>
      <c r="G40" s="29">
        <f t="shared" si="6"/>
        <v>6.76</v>
      </c>
      <c r="H40" s="30"/>
      <c r="I40" s="31"/>
      <c r="J40" s="30"/>
      <c r="K40" s="30"/>
      <c r="L40" s="30"/>
      <c r="M40" s="30"/>
      <c r="N40" s="30"/>
      <c r="O40" s="30"/>
      <c r="P40" s="30"/>
      <c r="Q40" s="30"/>
      <c r="R40" s="30"/>
      <c r="S40" s="30"/>
      <c r="T40" s="30"/>
      <c r="U40" s="30"/>
      <c r="V40" s="30"/>
      <c r="W40" s="30"/>
      <c r="X40" s="30"/>
      <c r="Y40" s="30"/>
      <c r="Z40" s="30"/>
      <c r="AA40" s="30"/>
      <c r="AB40" s="30"/>
      <c r="AC40" s="30"/>
      <c r="AD40" s="30"/>
    </row>
    <row r="41" ht="22.5" customHeight="1">
      <c r="A41" s="17" t="s">
        <v>71</v>
      </c>
      <c r="B41" s="18" t="s">
        <v>72</v>
      </c>
      <c r="C41" s="23">
        <v>48.0</v>
      </c>
      <c r="D41" s="19">
        <v>1.5</v>
      </c>
      <c r="E41" s="12">
        <v>1.5</v>
      </c>
      <c r="F41" s="13">
        <f t="shared" ref="F41:F61" si="9">D41+E41</f>
        <v>3</v>
      </c>
      <c r="G41" s="13">
        <f t="shared" si="6"/>
        <v>144</v>
      </c>
      <c r="H41" s="14"/>
      <c r="I41" s="14"/>
      <c r="J41" s="14"/>
      <c r="K41" s="14"/>
      <c r="L41" s="14"/>
      <c r="M41" s="14"/>
      <c r="N41" s="14"/>
      <c r="O41" s="14"/>
      <c r="P41" s="14"/>
      <c r="Q41" s="14"/>
      <c r="R41" s="14"/>
      <c r="S41" s="14"/>
      <c r="T41" s="14"/>
      <c r="U41" s="14"/>
      <c r="V41" s="14"/>
      <c r="W41" s="14"/>
      <c r="X41" s="14"/>
      <c r="Y41" s="14"/>
      <c r="Z41" s="14"/>
      <c r="AA41" s="14"/>
      <c r="AB41" s="14"/>
      <c r="AC41" s="14"/>
      <c r="AD41" s="14"/>
    </row>
    <row r="42" ht="22.5" customHeight="1">
      <c r="A42" s="17" t="s">
        <v>73</v>
      </c>
      <c r="B42" s="18" t="s">
        <v>74</v>
      </c>
      <c r="C42" s="23">
        <v>100.0</v>
      </c>
      <c r="D42" s="19">
        <v>2.35</v>
      </c>
      <c r="E42" s="12">
        <v>1.67</v>
      </c>
      <c r="F42" s="13">
        <f t="shared" si="9"/>
        <v>4.02</v>
      </c>
      <c r="G42" s="13">
        <f t="shared" si="6"/>
        <v>402</v>
      </c>
      <c r="H42" s="14"/>
      <c r="I42" s="14"/>
      <c r="J42" s="14"/>
      <c r="K42" s="14"/>
      <c r="L42" s="14"/>
      <c r="M42" s="14"/>
      <c r="N42" s="14"/>
      <c r="O42" s="14"/>
      <c r="P42" s="14"/>
      <c r="Q42" s="14"/>
      <c r="R42" s="14"/>
      <c r="S42" s="14"/>
      <c r="T42" s="14"/>
      <c r="U42" s="14"/>
      <c r="V42" s="14"/>
      <c r="W42" s="14"/>
      <c r="X42" s="14"/>
      <c r="Y42" s="14"/>
      <c r="Z42" s="14"/>
      <c r="AA42" s="14"/>
      <c r="AB42" s="14"/>
      <c r="AC42" s="14"/>
      <c r="AD42" s="14"/>
    </row>
    <row r="43" ht="22.5" customHeight="1">
      <c r="A43" s="17" t="s">
        <v>75</v>
      </c>
      <c r="B43" s="18" t="s">
        <v>76</v>
      </c>
      <c r="C43" s="23">
        <v>250.0</v>
      </c>
      <c r="D43" s="19">
        <v>2.95</v>
      </c>
      <c r="E43" s="12">
        <v>1.67</v>
      </c>
      <c r="F43" s="13">
        <f t="shared" si="9"/>
        <v>4.62</v>
      </c>
      <c r="G43" s="13">
        <f t="shared" si="6"/>
        <v>1155</v>
      </c>
      <c r="H43" s="14"/>
      <c r="I43" s="14"/>
      <c r="J43" s="14"/>
      <c r="K43" s="14"/>
      <c r="L43" s="14"/>
      <c r="M43" s="14"/>
      <c r="N43" s="14"/>
      <c r="O43" s="14"/>
      <c r="P43" s="14"/>
      <c r="Q43" s="14"/>
      <c r="R43" s="14"/>
      <c r="S43" s="14"/>
      <c r="T43" s="14"/>
      <c r="U43" s="14"/>
      <c r="V43" s="14"/>
      <c r="W43" s="14"/>
      <c r="X43" s="14"/>
      <c r="Y43" s="14"/>
      <c r="Z43" s="14"/>
      <c r="AA43" s="14"/>
      <c r="AB43" s="14"/>
      <c r="AC43" s="14"/>
      <c r="AD43" s="14"/>
    </row>
    <row r="44" ht="22.5" customHeight="1">
      <c r="A44" s="17" t="s">
        <v>77</v>
      </c>
      <c r="B44" s="18" t="s">
        <v>78</v>
      </c>
      <c r="C44" s="23">
        <v>150.0</v>
      </c>
      <c r="D44" s="19">
        <v>3.67</v>
      </c>
      <c r="E44" s="12">
        <v>1.67</v>
      </c>
      <c r="F44" s="13">
        <f t="shared" si="9"/>
        <v>5.34</v>
      </c>
      <c r="G44" s="13">
        <f t="shared" si="6"/>
        <v>801</v>
      </c>
      <c r="H44" s="14"/>
      <c r="I44" s="14"/>
      <c r="J44" s="14"/>
      <c r="K44" s="14"/>
      <c r="L44" s="14"/>
      <c r="M44" s="14"/>
      <c r="N44" s="14"/>
      <c r="O44" s="14"/>
      <c r="P44" s="14"/>
      <c r="Q44" s="14"/>
      <c r="R44" s="14"/>
      <c r="S44" s="14"/>
      <c r="T44" s="14"/>
      <c r="U44" s="14"/>
      <c r="V44" s="14"/>
      <c r="W44" s="14"/>
      <c r="X44" s="14"/>
      <c r="Y44" s="14"/>
      <c r="Z44" s="14"/>
      <c r="AA44" s="14"/>
      <c r="AB44" s="14"/>
      <c r="AC44" s="14"/>
      <c r="AD44" s="14"/>
    </row>
    <row r="45" ht="22.5" customHeight="1">
      <c r="A45" s="17" t="s">
        <v>79</v>
      </c>
      <c r="B45" s="18" t="s">
        <v>80</v>
      </c>
      <c r="C45" s="23">
        <v>75.0</v>
      </c>
      <c r="D45" s="19">
        <v>4.27</v>
      </c>
      <c r="E45" s="12">
        <v>1.67</v>
      </c>
      <c r="F45" s="13">
        <f t="shared" si="9"/>
        <v>5.94</v>
      </c>
      <c r="G45" s="13">
        <f t="shared" si="6"/>
        <v>445.5</v>
      </c>
      <c r="H45" s="14"/>
      <c r="I45" s="14"/>
      <c r="J45" s="14"/>
      <c r="K45" s="14"/>
      <c r="L45" s="14"/>
      <c r="M45" s="14"/>
      <c r="N45" s="14"/>
      <c r="O45" s="14"/>
      <c r="P45" s="14"/>
      <c r="Q45" s="14"/>
      <c r="R45" s="14"/>
      <c r="S45" s="14"/>
      <c r="T45" s="14"/>
      <c r="U45" s="14"/>
      <c r="V45" s="14"/>
      <c r="W45" s="14"/>
      <c r="X45" s="14"/>
      <c r="Y45" s="14"/>
      <c r="Z45" s="14"/>
      <c r="AA45" s="14"/>
      <c r="AB45" s="14"/>
      <c r="AC45" s="14"/>
      <c r="AD45" s="14"/>
    </row>
    <row r="46" ht="22.5" customHeight="1">
      <c r="A46" s="17" t="s">
        <v>81</v>
      </c>
      <c r="B46" s="18" t="s">
        <v>82</v>
      </c>
      <c r="C46" s="23">
        <v>20.0</v>
      </c>
      <c r="D46" s="19">
        <v>9.59</v>
      </c>
      <c r="E46" s="12">
        <v>1.67</v>
      </c>
      <c r="F46" s="13">
        <f t="shared" si="9"/>
        <v>11.26</v>
      </c>
      <c r="G46" s="13">
        <f t="shared" si="6"/>
        <v>225.2</v>
      </c>
      <c r="H46" s="14"/>
      <c r="I46" s="14"/>
      <c r="J46" s="14"/>
      <c r="K46" s="14"/>
      <c r="L46" s="14"/>
      <c r="M46" s="14"/>
      <c r="N46" s="14"/>
      <c r="O46" s="14"/>
      <c r="P46" s="14"/>
      <c r="Q46" s="14"/>
      <c r="R46" s="14"/>
      <c r="S46" s="14"/>
      <c r="T46" s="14"/>
      <c r="U46" s="14"/>
      <c r="V46" s="14"/>
      <c r="W46" s="14"/>
      <c r="X46" s="14"/>
      <c r="Y46" s="14"/>
      <c r="Z46" s="14"/>
      <c r="AA46" s="14"/>
      <c r="AB46" s="14"/>
      <c r="AC46" s="14"/>
      <c r="AD46" s="14"/>
    </row>
    <row r="47" ht="22.5" customHeight="1">
      <c r="A47" s="17" t="s">
        <v>83</v>
      </c>
      <c r="B47" s="18" t="s">
        <v>74</v>
      </c>
      <c r="C47" s="23">
        <v>25.0</v>
      </c>
      <c r="D47" s="19">
        <v>2.35</v>
      </c>
      <c r="E47" s="12">
        <v>1.67</v>
      </c>
      <c r="F47" s="13">
        <f t="shared" si="9"/>
        <v>4.02</v>
      </c>
      <c r="G47" s="13">
        <f t="shared" si="6"/>
        <v>100.5</v>
      </c>
      <c r="H47" s="14"/>
      <c r="I47" s="14"/>
      <c r="J47" s="14"/>
      <c r="K47" s="14"/>
      <c r="L47" s="14"/>
      <c r="M47" s="14"/>
      <c r="N47" s="14"/>
      <c r="O47" s="14"/>
      <c r="P47" s="14"/>
      <c r="Q47" s="14"/>
      <c r="R47" s="14"/>
      <c r="S47" s="14"/>
      <c r="T47" s="14"/>
      <c r="U47" s="14"/>
      <c r="V47" s="14"/>
      <c r="W47" s="14"/>
      <c r="X47" s="14"/>
      <c r="Y47" s="14"/>
      <c r="Z47" s="14"/>
      <c r="AA47" s="14"/>
      <c r="AB47" s="14"/>
      <c r="AC47" s="14"/>
      <c r="AD47" s="14"/>
    </row>
    <row r="48" ht="22.5" customHeight="1">
      <c r="A48" s="17" t="s">
        <v>84</v>
      </c>
      <c r="B48" s="18" t="s">
        <v>76</v>
      </c>
      <c r="C48" s="23">
        <v>25.0</v>
      </c>
      <c r="D48" s="19">
        <v>2.95</v>
      </c>
      <c r="E48" s="12">
        <v>1.67</v>
      </c>
      <c r="F48" s="13">
        <f t="shared" si="9"/>
        <v>4.62</v>
      </c>
      <c r="G48" s="13">
        <f t="shared" si="6"/>
        <v>115.5</v>
      </c>
      <c r="H48" s="14"/>
      <c r="I48" s="14"/>
      <c r="J48" s="14"/>
      <c r="K48" s="14"/>
      <c r="L48" s="14"/>
      <c r="M48" s="14"/>
      <c r="N48" s="14"/>
      <c r="O48" s="14"/>
      <c r="P48" s="14"/>
      <c r="Q48" s="14"/>
      <c r="R48" s="14"/>
      <c r="S48" s="14"/>
      <c r="T48" s="14"/>
      <c r="U48" s="14"/>
      <c r="V48" s="14"/>
      <c r="W48" s="14"/>
      <c r="X48" s="14"/>
      <c r="Y48" s="14"/>
      <c r="Z48" s="14"/>
      <c r="AA48" s="14"/>
      <c r="AB48" s="14"/>
      <c r="AC48" s="14"/>
      <c r="AD48" s="14"/>
    </row>
    <row r="49" ht="22.5" customHeight="1">
      <c r="A49" s="17" t="s">
        <v>85</v>
      </c>
      <c r="B49" s="18" t="s">
        <v>74</v>
      </c>
      <c r="C49" s="23">
        <v>25.0</v>
      </c>
      <c r="D49" s="19">
        <v>2.35</v>
      </c>
      <c r="E49" s="12">
        <v>1.67</v>
      </c>
      <c r="F49" s="13">
        <f t="shared" si="9"/>
        <v>4.02</v>
      </c>
      <c r="G49" s="13">
        <f t="shared" si="6"/>
        <v>100.5</v>
      </c>
      <c r="H49" s="14"/>
      <c r="I49" s="14"/>
      <c r="J49" s="14"/>
      <c r="K49" s="14"/>
      <c r="L49" s="14"/>
      <c r="M49" s="14"/>
      <c r="N49" s="14"/>
      <c r="O49" s="14"/>
      <c r="P49" s="14"/>
      <c r="Q49" s="14"/>
      <c r="R49" s="14"/>
      <c r="S49" s="14"/>
      <c r="T49" s="14"/>
      <c r="U49" s="14"/>
      <c r="V49" s="14"/>
      <c r="W49" s="14"/>
      <c r="X49" s="14"/>
      <c r="Y49" s="14"/>
      <c r="Z49" s="14"/>
      <c r="AA49" s="14"/>
      <c r="AB49" s="14"/>
      <c r="AC49" s="14"/>
      <c r="AD49" s="14"/>
    </row>
    <row r="50" ht="22.5" customHeight="1">
      <c r="A50" s="17" t="s">
        <v>86</v>
      </c>
      <c r="B50" s="18" t="s">
        <v>76</v>
      </c>
      <c r="C50" s="23">
        <v>25.0</v>
      </c>
      <c r="D50" s="19">
        <v>2.95</v>
      </c>
      <c r="E50" s="12">
        <v>1.67</v>
      </c>
      <c r="F50" s="13">
        <f t="shared" si="9"/>
        <v>4.62</v>
      </c>
      <c r="G50" s="13">
        <f t="shared" si="6"/>
        <v>115.5</v>
      </c>
      <c r="H50" s="14"/>
      <c r="I50" s="14"/>
      <c r="J50" s="14"/>
      <c r="K50" s="14"/>
      <c r="L50" s="14"/>
      <c r="M50" s="14"/>
      <c r="N50" s="14"/>
      <c r="O50" s="14"/>
      <c r="P50" s="14"/>
      <c r="Q50" s="14"/>
      <c r="R50" s="14"/>
      <c r="S50" s="14"/>
      <c r="T50" s="14"/>
      <c r="U50" s="14"/>
      <c r="V50" s="14"/>
      <c r="W50" s="14"/>
      <c r="X50" s="14"/>
      <c r="Y50" s="14"/>
      <c r="Z50" s="14"/>
      <c r="AA50" s="14"/>
      <c r="AB50" s="14"/>
      <c r="AC50" s="14"/>
      <c r="AD50" s="14"/>
    </row>
    <row r="51" ht="22.5" customHeight="1">
      <c r="A51" s="33" t="s">
        <v>87</v>
      </c>
      <c r="B51" s="34" t="s">
        <v>88</v>
      </c>
      <c r="C51" s="35">
        <v>120.0</v>
      </c>
      <c r="D51" s="36">
        <v>3.28</v>
      </c>
      <c r="E51" s="12">
        <v>8.0</v>
      </c>
      <c r="F51" s="13">
        <f t="shared" si="9"/>
        <v>11.28</v>
      </c>
      <c r="G51" s="37">
        <f t="shared" si="6"/>
        <v>1353.6</v>
      </c>
      <c r="H51" s="31"/>
      <c r="I51" s="31"/>
      <c r="J51" s="31"/>
      <c r="K51" s="31"/>
      <c r="L51" s="31"/>
      <c r="M51" s="31"/>
      <c r="N51" s="31"/>
      <c r="O51" s="31"/>
      <c r="P51" s="31"/>
      <c r="Q51" s="31"/>
      <c r="R51" s="31"/>
      <c r="S51" s="31"/>
      <c r="T51" s="31"/>
      <c r="U51" s="31"/>
      <c r="V51" s="31"/>
      <c r="W51" s="31"/>
      <c r="X51" s="31"/>
      <c r="Y51" s="31"/>
      <c r="Z51" s="31"/>
      <c r="AA51" s="31"/>
      <c r="AB51" s="30"/>
      <c r="AC51" s="30"/>
      <c r="AD51" s="30"/>
    </row>
    <row r="52" ht="22.5" customHeight="1">
      <c r="A52" s="33" t="s">
        <v>89</v>
      </c>
      <c r="B52" s="34" t="s">
        <v>90</v>
      </c>
      <c r="C52" s="35">
        <v>80.0</v>
      </c>
      <c r="D52" s="13">
        <v>4.44</v>
      </c>
      <c r="E52" s="12">
        <v>8.0</v>
      </c>
      <c r="F52" s="13">
        <f t="shared" si="9"/>
        <v>12.44</v>
      </c>
      <c r="G52" s="37">
        <f t="shared" si="6"/>
        <v>995.2</v>
      </c>
      <c r="H52" s="31"/>
      <c r="I52" s="31"/>
      <c r="J52" s="31"/>
      <c r="K52" s="31"/>
      <c r="L52" s="31"/>
      <c r="M52" s="31"/>
      <c r="N52" s="31"/>
      <c r="O52" s="31"/>
      <c r="P52" s="31"/>
      <c r="Q52" s="31"/>
      <c r="R52" s="31"/>
      <c r="S52" s="31"/>
      <c r="T52" s="31"/>
      <c r="U52" s="31"/>
      <c r="V52" s="31"/>
      <c r="W52" s="31"/>
      <c r="X52" s="31"/>
      <c r="Y52" s="31"/>
      <c r="Z52" s="31"/>
      <c r="AA52" s="31"/>
      <c r="AB52" s="30"/>
      <c r="AC52" s="30"/>
      <c r="AD52" s="30"/>
    </row>
    <row r="53" ht="22.5" customHeight="1">
      <c r="A53" s="33" t="s">
        <v>91</v>
      </c>
      <c r="B53" s="38" t="s">
        <v>92</v>
      </c>
      <c r="C53" s="35">
        <v>100.0</v>
      </c>
      <c r="D53" s="36">
        <v>2.5</v>
      </c>
      <c r="E53" s="12">
        <v>8.0</v>
      </c>
      <c r="F53" s="13">
        <f t="shared" si="9"/>
        <v>10.5</v>
      </c>
      <c r="G53" s="37">
        <f t="shared" si="6"/>
        <v>1050</v>
      </c>
      <c r="H53" s="31"/>
      <c r="I53" s="31"/>
      <c r="J53" s="31"/>
      <c r="K53" s="31"/>
      <c r="L53" s="31"/>
      <c r="M53" s="31"/>
      <c r="N53" s="31"/>
      <c r="O53" s="31"/>
      <c r="P53" s="31"/>
      <c r="Q53" s="31"/>
      <c r="R53" s="31"/>
      <c r="S53" s="31"/>
      <c r="T53" s="31"/>
      <c r="U53" s="31"/>
      <c r="V53" s="31"/>
      <c r="W53" s="31"/>
      <c r="X53" s="31"/>
      <c r="Y53" s="31"/>
      <c r="Z53" s="31"/>
      <c r="AA53" s="31"/>
      <c r="AB53" s="30"/>
      <c r="AC53" s="30"/>
      <c r="AD53" s="30"/>
    </row>
    <row r="54" ht="22.5" customHeight="1">
      <c r="A54" s="39">
        <v>30987.0</v>
      </c>
      <c r="B54" s="40" t="s">
        <v>93</v>
      </c>
      <c r="C54" s="41">
        <v>5.0</v>
      </c>
      <c r="D54" s="42">
        <v>35.4</v>
      </c>
      <c r="E54" s="43">
        <v>50.0</v>
      </c>
      <c r="F54" s="44">
        <f t="shared" si="9"/>
        <v>85.4</v>
      </c>
      <c r="G54" s="45">
        <f t="shared" si="6"/>
        <v>427</v>
      </c>
      <c r="H54" s="46"/>
      <c r="I54" s="46"/>
      <c r="J54" s="46"/>
      <c r="K54" s="46"/>
      <c r="L54" s="46"/>
      <c r="M54" s="46"/>
      <c r="N54" s="46"/>
      <c r="O54" s="46"/>
      <c r="P54" s="46"/>
      <c r="Q54" s="46"/>
      <c r="R54" s="46"/>
      <c r="S54" s="46"/>
      <c r="T54" s="46"/>
      <c r="U54" s="46"/>
      <c r="V54" s="46"/>
      <c r="W54" s="46"/>
      <c r="X54" s="46"/>
      <c r="Y54" s="46"/>
      <c r="Z54" s="46"/>
      <c r="AA54" s="46"/>
      <c r="AB54" s="30"/>
      <c r="AC54" s="30"/>
      <c r="AD54" s="30"/>
    </row>
    <row r="55" ht="22.5" customHeight="1">
      <c r="A55" s="47" t="s">
        <v>94</v>
      </c>
      <c r="B55" s="48" t="s">
        <v>95</v>
      </c>
      <c r="C55" s="49">
        <v>20.0</v>
      </c>
      <c r="D55" s="50">
        <v>3.0</v>
      </c>
      <c r="E55" s="44">
        <v>0.0</v>
      </c>
      <c r="F55" s="44">
        <f t="shared" si="9"/>
        <v>3</v>
      </c>
      <c r="G55" s="45">
        <f t="shared" si="6"/>
        <v>60</v>
      </c>
      <c r="H55" s="46"/>
      <c r="I55" s="46"/>
      <c r="J55" s="46"/>
      <c r="K55" s="46"/>
      <c r="L55" s="46"/>
      <c r="M55" s="46"/>
      <c r="N55" s="46"/>
      <c r="O55" s="46"/>
      <c r="P55" s="46"/>
      <c r="Q55" s="46"/>
      <c r="R55" s="46"/>
      <c r="S55" s="46"/>
      <c r="T55" s="46"/>
      <c r="U55" s="46"/>
      <c r="V55" s="46"/>
      <c r="W55" s="46"/>
      <c r="X55" s="46"/>
      <c r="Y55" s="46"/>
      <c r="Z55" s="46"/>
      <c r="AA55" s="46"/>
      <c r="AB55" s="30"/>
      <c r="AC55" s="30"/>
      <c r="AD55" s="30"/>
    </row>
    <row r="56" ht="22.5" customHeight="1">
      <c r="A56" s="47" t="s">
        <v>96</v>
      </c>
      <c r="B56" s="48" t="s">
        <v>97</v>
      </c>
      <c r="C56" s="49">
        <v>5.0</v>
      </c>
      <c r="D56" s="50">
        <v>33.8</v>
      </c>
      <c r="E56" s="44">
        <v>0.0</v>
      </c>
      <c r="F56" s="44">
        <f t="shared" si="9"/>
        <v>33.8</v>
      </c>
      <c r="G56" s="45">
        <f t="shared" si="6"/>
        <v>169</v>
      </c>
      <c r="H56" s="46"/>
      <c r="I56" s="46"/>
      <c r="J56" s="46"/>
      <c r="K56" s="46"/>
      <c r="L56" s="46"/>
      <c r="M56" s="46"/>
      <c r="N56" s="46"/>
      <c r="O56" s="46"/>
      <c r="P56" s="46"/>
      <c r="Q56" s="46"/>
      <c r="R56" s="46"/>
      <c r="S56" s="46"/>
      <c r="T56" s="46"/>
      <c r="U56" s="46"/>
      <c r="V56" s="46"/>
      <c r="W56" s="46"/>
      <c r="X56" s="46"/>
      <c r="Y56" s="46"/>
      <c r="Z56" s="46"/>
      <c r="AA56" s="46"/>
      <c r="AB56" s="30"/>
      <c r="AC56" s="30"/>
      <c r="AD56" s="30"/>
    </row>
    <row r="57" ht="22.5" customHeight="1">
      <c r="A57" s="47" t="s">
        <v>98</v>
      </c>
      <c r="B57" s="48" t="s">
        <v>99</v>
      </c>
      <c r="C57" s="51">
        <v>1.0</v>
      </c>
      <c r="D57" s="52">
        <v>500.0</v>
      </c>
      <c r="E57" s="43">
        <v>300.0</v>
      </c>
      <c r="F57" s="44">
        <f t="shared" si="9"/>
        <v>800</v>
      </c>
      <c r="G57" s="45">
        <f t="shared" si="6"/>
        <v>800</v>
      </c>
      <c r="H57" s="46"/>
      <c r="I57" s="46"/>
      <c r="J57" s="46"/>
      <c r="K57" s="46"/>
      <c r="L57" s="46"/>
      <c r="M57" s="46"/>
      <c r="N57" s="46"/>
      <c r="O57" s="46"/>
      <c r="P57" s="46"/>
      <c r="Q57" s="46"/>
      <c r="R57" s="46"/>
      <c r="S57" s="46"/>
      <c r="T57" s="46"/>
      <c r="U57" s="46"/>
      <c r="V57" s="46"/>
      <c r="W57" s="46"/>
      <c r="X57" s="46"/>
      <c r="Y57" s="46"/>
      <c r="Z57" s="46"/>
      <c r="AA57" s="46"/>
      <c r="AB57" s="30"/>
      <c r="AC57" s="30"/>
      <c r="AD57" s="30"/>
    </row>
    <row r="58" ht="22.5" customHeight="1">
      <c r="A58" s="47" t="s">
        <v>98</v>
      </c>
      <c r="B58" s="48" t="s">
        <v>100</v>
      </c>
      <c r="C58" s="51">
        <v>1.0</v>
      </c>
      <c r="D58" s="52">
        <v>2000.0</v>
      </c>
      <c r="E58" s="44">
        <v>0.0</v>
      </c>
      <c r="F58" s="44">
        <f t="shared" si="9"/>
        <v>2000</v>
      </c>
      <c r="G58" s="45">
        <f t="shared" si="6"/>
        <v>2000</v>
      </c>
      <c r="H58" s="46"/>
      <c r="I58" s="46"/>
      <c r="J58" s="46"/>
      <c r="K58" s="46"/>
      <c r="L58" s="46"/>
      <c r="M58" s="46"/>
      <c r="N58" s="46"/>
      <c r="O58" s="46"/>
      <c r="P58" s="46"/>
      <c r="Q58" s="46"/>
      <c r="R58" s="46"/>
      <c r="S58" s="46"/>
      <c r="T58" s="46"/>
      <c r="U58" s="46"/>
      <c r="V58" s="46"/>
      <c r="W58" s="46"/>
      <c r="X58" s="46"/>
      <c r="Y58" s="46"/>
      <c r="Z58" s="46"/>
      <c r="AA58" s="46"/>
      <c r="AB58" s="30"/>
      <c r="AC58" s="30"/>
      <c r="AD58" s="30"/>
    </row>
    <row r="59" ht="22.5" customHeight="1">
      <c r="A59" s="47" t="s">
        <v>98</v>
      </c>
      <c r="B59" s="53" t="s">
        <v>101</v>
      </c>
      <c r="C59" s="49">
        <v>24.0</v>
      </c>
      <c r="D59" s="44">
        <v>0.0</v>
      </c>
      <c r="E59" s="43">
        <v>50.0</v>
      </c>
      <c r="F59" s="44">
        <f t="shared" si="9"/>
        <v>50</v>
      </c>
      <c r="G59" s="45">
        <f t="shared" si="6"/>
        <v>1200</v>
      </c>
      <c r="H59" s="46"/>
      <c r="I59" s="46"/>
      <c r="J59" s="46"/>
      <c r="K59" s="46"/>
      <c r="L59" s="46"/>
      <c r="M59" s="46"/>
      <c r="N59" s="46"/>
      <c r="O59" s="46"/>
      <c r="P59" s="46"/>
      <c r="Q59" s="46"/>
      <c r="R59" s="46"/>
      <c r="S59" s="46"/>
      <c r="T59" s="46"/>
      <c r="U59" s="46"/>
      <c r="V59" s="46"/>
      <c r="W59" s="46"/>
      <c r="X59" s="46"/>
      <c r="Y59" s="46"/>
      <c r="Z59" s="46"/>
      <c r="AA59" s="46"/>
      <c r="AB59" s="30"/>
      <c r="AC59" s="30"/>
      <c r="AD59" s="30"/>
    </row>
    <row r="60" ht="22.5" customHeight="1">
      <c r="A60" s="47" t="s">
        <v>98</v>
      </c>
      <c r="B60" s="53" t="s">
        <v>102</v>
      </c>
      <c r="C60" s="49">
        <v>24.0</v>
      </c>
      <c r="D60" s="44">
        <v>0.0</v>
      </c>
      <c r="E60" s="43">
        <v>25.0</v>
      </c>
      <c r="F60" s="44">
        <f t="shared" si="9"/>
        <v>25</v>
      </c>
      <c r="G60" s="45">
        <f t="shared" si="6"/>
        <v>600</v>
      </c>
      <c r="H60" s="46"/>
      <c r="I60" s="46"/>
      <c r="J60" s="46"/>
      <c r="K60" s="46"/>
      <c r="L60" s="46"/>
      <c r="M60" s="46"/>
      <c r="N60" s="46"/>
      <c r="O60" s="46"/>
      <c r="P60" s="46"/>
      <c r="Q60" s="46"/>
      <c r="R60" s="46"/>
      <c r="S60" s="46"/>
      <c r="T60" s="46"/>
      <c r="U60" s="46"/>
      <c r="V60" s="46"/>
      <c r="W60" s="46"/>
      <c r="X60" s="46"/>
      <c r="Y60" s="46"/>
      <c r="Z60" s="46"/>
      <c r="AA60" s="46"/>
      <c r="AB60" s="30"/>
      <c r="AC60" s="30"/>
      <c r="AD60" s="30"/>
    </row>
    <row r="61" ht="22.5" customHeight="1">
      <c r="A61" s="47" t="s">
        <v>98</v>
      </c>
      <c r="B61" s="53" t="s">
        <v>103</v>
      </c>
      <c r="C61" s="49">
        <v>3.0</v>
      </c>
      <c r="D61" s="44">
        <v>0.0</v>
      </c>
      <c r="E61" s="43">
        <v>800.0</v>
      </c>
      <c r="F61" s="44">
        <f t="shared" si="9"/>
        <v>800</v>
      </c>
      <c r="G61" s="45">
        <f t="shared" si="6"/>
        <v>2400</v>
      </c>
      <c r="H61" s="46"/>
      <c r="I61" s="46"/>
      <c r="J61" s="46"/>
      <c r="K61" s="46"/>
      <c r="L61" s="46"/>
      <c r="M61" s="46"/>
      <c r="N61" s="46"/>
      <c r="O61" s="46"/>
      <c r="P61" s="46"/>
      <c r="Q61" s="46"/>
      <c r="R61" s="46"/>
      <c r="S61" s="46"/>
      <c r="T61" s="46"/>
      <c r="U61" s="46"/>
      <c r="V61" s="46"/>
      <c r="W61" s="46"/>
      <c r="X61" s="46"/>
      <c r="Y61" s="46"/>
      <c r="Z61" s="46"/>
      <c r="AA61" s="46"/>
      <c r="AB61" s="30"/>
      <c r="AC61" s="30"/>
      <c r="AD61" s="30"/>
    </row>
    <row r="62" ht="22.5" customHeight="1">
      <c r="A62" s="25" t="s">
        <v>4</v>
      </c>
      <c r="B62" s="26" t="s">
        <v>104</v>
      </c>
      <c r="C62" s="25" t="s">
        <v>6</v>
      </c>
      <c r="D62" s="27" t="s">
        <v>7</v>
      </c>
      <c r="E62" s="27" t="s">
        <v>8</v>
      </c>
      <c r="F62" s="27" t="s">
        <v>9</v>
      </c>
      <c r="G62" s="27" t="s">
        <v>10</v>
      </c>
      <c r="H62" s="9"/>
      <c r="I62" s="9"/>
      <c r="J62" s="9"/>
      <c r="K62" s="9"/>
      <c r="L62" s="9"/>
      <c r="M62" s="9"/>
      <c r="N62" s="9"/>
      <c r="O62" s="9"/>
      <c r="P62" s="9"/>
      <c r="Q62" s="9"/>
      <c r="R62" s="9"/>
      <c r="S62" s="9"/>
      <c r="T62" s="9"/>
      <c r="U62" s="9"/>
      <c r="V62" s="9"/>
      <c r="W62" s="9"/>
      <c r="X62" s="9"/>
      <c r="Y62" s="9"/>
      <c r="Z62" s="9"/>
      <c r="AA62" s="9"/>
      <c r="AB62" s="9"/>
      <c r="AC62" s="9"/>
      <c r="AD62" s="9"/>
    </row>
    <row r="63" ht="22.5" customHeight="1">
      <c r="A63" s="54">
        <v>6131785.0</v>
      </c>
      <c r="B63" s="21" t="s">
        <v>105</v>
      </c>
      <c r="C63" s="23">
        <v>1000.0</v>
      </c>
      <c r="D63" s="28">
        <v>0.847</v>
      </c>
      <c r="E63" s="28">
        <v>0.3</v>
      </c>
      <c r="F63" s="29">
        <f t="shared" ref="F63:F86" si="10">SUM(D63+E63)</f>
        <v>1.147</v>
      </c>
      <c r="G63" s="29">
        <f t="shared" ref="G63:G87" si="11">PRODUCT(C63,F63)</f>
        <v>1147</v>
      </c>
      <c r="H63" s="30"/>
      <c r="I63" s="31"/>
      <c r="J63" s="30"/>
      <c r="K63" s="30"/>
      <c r="L63" s="30"/>
      <c r="M63" s="30"/>
      <c r="N63" s="30"/>
      <c r="O63" s="30"/>
      <c r="P63" s="30"/>
      <c r="Q63" s="30"/>
      <c r="R63" s="30"/>
      <c r="S63" s="30"/>
      <c r="T63" s="30"/>
      <c r="U63" s="30"/>
      <c r="V63" s="30"/>
      <c r="W63" s="30"/>
      <c r="X63" s="30"/>
      <c r="Y63" s="30"/>
      <c r="Z63" s="30"/>
      <c r="AA63" s="30"/>
      <c r="AB63" s="30"/>
      <c r="AC63" s="30"/>
      <c r="AD63" s="30"/>
    </row>
    <row r="64" ht="22.5" customHeight="1">
      <c r="A64" s="21" t="s">
        <v>106</v>
      </c>
      <c r="B64" s="21" t="s">
        <v>107</v>
      </c>
      <c r="C64" s="23">
        <v>10.0</v>
      </c>
      <c r="D64" s="28">
        <v>2.37</v>
      </c>
      <c r="E64" s="28">
        <v>5.0</v>
      </c>
      <c r="F64" s="29">
        <f t="shared" si="10"/>
        <v>7.37</v>
      </c>
      <c r="G64" s="29">
        <f t="shared" si="11"/>
        <v>73.7</v>
      </c>
      <c r="H64" s="30"/>
      <c r="I64" s="31"/>
      <c r="J64" s="30"/>
      <c r="K64" s="30"/>
      <c r="L64" s="30"/>
      <c r="M64" s="30"/>
      <c r="N64" s="30"/>
      <c r="O64" s="30"/>
      <c r="P64" s="30"/>
      <c r="Q64" s="30"/>
      <c r="R64" s="30"/>
      <c r="S64" s="30"/>
      <c r="T64" s="30"/>
      <c r="U64" s="30"/>
      <c r="V64" s="30"/>
      <c r="W64" s="30"/>
      <c r="X64" s="30"/>
      <c r="Y64" s="30"/>
      <c r="Z64" s="30"/>
      <c r="AA64" s="30"/>
      <c r="AB64" s="30"/>
      <c r="AC64" s="30"/>
      <c r="AD64" s="30"/>
    </row>
    <row r="65" ht="22.5" customHeight="1">
      <c r="A65" s="21" t="s">
        <v>108</v>
      </c>
      <c r="B65" s="21" t="s">
        <v>109</v>
      </c>
      <c r="C65" s="23">
        <v>1.0</v>
      </c>
      <c r="D65" s="28">
        <v>1500.0</v>
      </c>
      <c r="E65" s="28">
        <v>25.0</v>
      </c>
      <c r="F65" s="29">
        <f t="shared" si="10"/>
        <v>1525</v>
      </c>
      <c r="G65" s="29">
        <f t="shared" si="11"/>
        <v>1525</v>
      </c>
      <c r="H65" s="30"/>
      <c r="I65" s="31"/>
      <c r="J65" s="30"/>
      <c r="K65" s="30"/>
      <c r="L65" s="30"/>
      <c r="M65" s="30"/>
      <c r="N65" s="30"/>
      <c r="O65" s="30"/>
      <c r="P65" s="30"/>
      <c r="Q65" s="30"/>
      <c r="R65" s="30"/>
      <c r="S65" s="30"/>
      <c r="T65" s="30"/>
      <c r="U65" s="30"/>
      <c r="V65" s="30"/>
      <c r="W65" s="30"/>
      <c r="X65" s="30"/>
      <c r="Y65" s="30"/>
      <c r="Z65" s="30"/>
      <c r="AA65" s="30"/>
      <c r="AB65" s="30"/>
      <c r="AC65" s="30"/>
      <c r="AD65" s="30"/>
    </row>
    <row r="66" ht="22.5" customHeight="1">
      <c r="A66" s="16" t="s">
        <v>110</v>
      </c>
      <c r="B66" s="21" t="s">
        <v>111</v>
      </c>
      <c r="C66" s="23">
        <v>1.0</v>
      </c>
      <c r="D66" s="28">
        <v>1040.0</v>
      </c>
      <c r="E66" s="28">
        <v>125.0</v>
      </c>
      <c r="F66" s="29">
        <f t="shared" si="10"/>
        <v>1165</v>
      </c>
      <c r="G66" s="29">
        <f t="shared" si="11"/>
        <v>1165</v>
      </c>
      <c r="H66" s="30"/>
      <c r="I66" s="31"/>
      <c r="J66" s="30"/>
      <c r="K66" s="30"/>
      <c r="L66" s="30"/>
      <c r="M66" s="30"/>
      <c r="N66" s="30"/>
      <c r="O66" s="30"/>
      <c r="P66" s="30"/>
      <c r="Q66" s="30"/>
      <c r="R66" s="30"/>
      <c r="S66" s="30"/>
      <c r="T66" s="30"/>
      <c r="U66" s="30"/>
      <c r="V66" s="30"/>
      <c r="W66" s="30"/>
      <c r="X66" s="30"/>
      <c r="Y66" s="30"/>
      <c r="Z66" s="30"/>
      <c r="AA66" s="30"/>
      <c r="AB66" s="30"/>
      <c r="AC66" s="30"/>
      <c r="AD66" s="30"/>
    </row>
    <row r="67" ht="22.5" customHeight="1">
      <c r="A67" s="16" t="s">
        <v>110</v>
      </c>
      <c r="B67" s="21" t="s">
        <v>112</v>
      </c>
      <c r="C67" s="23">
        <v>1.0</v>
      </c>
      <c r="D67" s="28">
        <v>400.0</v>
      </c>
      <c r="E67" s="28">
        <v>50.0</v>
      </c>
      <c r="F67" s="29">
        <f t="shared" si="10"/>
        <v>450</v>
      </c>
      <c r="G67" s="29">
        <f t="shared" si="11"/>
        <v>450</v>
      </c>
      <c r="H67" s="30"/>
      <c r="I67" s="31"/>
      <c r="J67" s="30"/>
      <c r="K67" s="30"/>
      <c r="L67" s="30"/>
      <c r="M67" s="30"/>
      <c r="N67" s="30"/>
      <c r="O67" s="30"/>
      <c r="P67" s="30"/>
      <c r="Q67" s="30"/>
      <c r="R67" s="30"/>
      <c r="S67" s="30"/>
      <c r="T67" s="30"/>
      <c r="U67" s="30"/>
      <c r="V67" s="30"/>
      <c r="W67" s="30"/>
      <c r="X67" s="30"/>
      <c r="Y67" s="30"/>
      <c r="Z67" s="30"/>
      <c r="AA67" s="30"/>
      <c r="AB67" s="30"/>
      <c r="AC67" s="30"/>
      <c r="AD67" s="30"/>
    </row>
    <row r="68" ht="22.5" customHeight="1">
      <c r="A68" s="21" t="s">
        <v>113</v>
      </c>
      <c r="B68" s="21" t="s">
        <v>114</v>
      </c>
      <c r="C68" s="23">
        <v>1.0</v>
      </c>
      <c r="D68" s="28">
        <v>408.66</v>
      </c>
      <c r="E68" s="28">
        <v>50.0</v>
      </c>
      <c r="F68" s="29">
        <f t="shared" si="10"/>
        <v>458.66</v>
      </c>
      <c r="G68" s="29">
        <f t="shared" si="11"/>
        <v>458.66</v>
      </c>
      <c r="H68" s="30"/>
      <c r="I68" s="31"/>
      <c r="J68" s="30"/>
      <c r="K68" s="30"/>
      <c r="L68" s="30"/>
      <c r="M68" s="30"/>
      <c r="N68" s="30"/>
      <c r="O68" s="30"/>
      <c r="P68" s="30"/>
      <c r="Q68" s="30"/>
      <c r="R68" s="30"/>
      <c r="S68" s="30"/>
      <c r="T68" s="30"/>
      <c r="U68" s="30"/>
      <c r="V68" s="30"/>
      <c r="W68" s="30"/>
      <c r="X68" s="30"/>
      <c r="Y68" s="30"/>
      <c r="Z68" s="30"/>
      <c r="AA68" s="30"/>
      <c r="AB68" s="30"/>
      <c r="AC68" s="30"/>
      <c r="AD68" s="30"/>
    </row>
    <row r="69" ht="22.5" customHeight="1">
      <c r="A69" s="21" t="s">
        <v>115</v>
      </c>
      <c r="B69" s="21" t="s">
        <v>116</v>
      </c>
      <c r="C69" s="23">
        <v>1.0</v>
      </c>
      <c r="D69" s="28">
        <v>1258.0</v>
      </c>
      <c r="E69" s="28">
        <v>125.0</v>
      </c>
      <c r="F69" s="29">
        <f t="shared" si="10"/>
        <v>1383</v>
      </c>
      <c r="G69" s="29">
        <f t="shared" si="11"/>
        <v>1383</v>
      </c>
      <c r="H69" s="30"/>
      <c r="I69" s="31"/>
      <c r="J69" s="30"/>
      <c r="K69" s="30"/>
      <c r="L69" s="30"/>
      <c r="M69" s="30"/>
      <c r="N69" s="30"/>
      <c r="O69" s="30"/>
      <c r="P69" s="30"/>
      <c r="Q69" s="30"/>
      <c r="R69" s="30"/>
      <c r="S69" s="30"/>
      <c r="T69" s="30"/>
      <c r="U69" s="30"/>
      <c r="V69" s="30"/>
      <c r="W69" s="30"/>
      <c r="X69" s="30"/>
      <c r="Y69" s="30"/>
      <c r="Z69" s="30"/>
      <c r="AA69" s="30"/>
      <c r="AB69" s="30"/>
      <c r="AC69" s="30"/>
      <c r="AD69" s="30"/>
    </row>
    <row r="70" ht="22.5" customHeight="1">
      <c r="A70" s="21" t="s">
        <v>117</v>
      </c>
      <c r="B70" s="21" t="s">
        <v>118</v>
      </c>
      <c r="C70" s="23">
        <v>1.0</v>
      </c>
      <c r="D70" s="28">
        <v>687.89</v>
      </c>
      <c r="E70" s="28">
        <v>50.0</v>
      </c>
      <c r="F70" s="29">
        <f t="shared" si="10"/>
        <v>737.89</v>
      </c>
      <c r="G70" s="29">
        <f t="shared" si="11"/>
        <v>737.89</v>
      </c>
      <c r="H70" s="55"/>
      <c r="I70" s="31"/>
      <c r="J70" s="30"/>
      <c r="K70" s="30"/>
      <c r="L70" s="30"/>
      <c r="M70" s="30"/>
      <c r="N70" s="30"/>
      <c r="O70" s="30"/>
      <c r="P70" s="30"/>
      <c r="Q70" s="30"/>
      <c r="R70" s="30"/>
      <c r="S70" s="30"/>
      <c r="T70" s="30"/>
      <c r="U70" s="30"/>
      <c r="V70" s="30"/>
      <c r="W70" s="30"/>
      <c r="X70" s="30"/>
      <c r="Y70" s="30"/>
      <c r="Z70" s="30"/>
      <c r="AA70" s="30"/>
      <c r="AB70" s="30"/>
      <c r="AC70" s="30"/>
      <c r="AD70" s="30"/>
    </row>
    <row r="71" ht="22.5" customHeight="1">
      <c r="A71" s="21" t="s">
        <v>119</v>
      </c>
      <c r="B71" s="21" t="s">
        <v>120</v>
      </c>
      <c r="C71" s="23">
        <v>3.0</v>
      </c>
      <c r="D71" s="28">
        <v>10.29</v>
      </c>
      <c r="E71" s="28">
        <v>5.0</v>
      </c>
      <c r="F71" s="29">
        <f t="shared" si="10"/>
        <v>15.29</v>
      </c>
      <c r="G71" s="29">
        <f t="shared" si="11"/>
        <v>45.87</v>
      </c>
      <c r="H71" s="30"/>
      <c r="I71" s="31"/>
      <c r="J71" s="30"/>
      <c r="K71" s="30"/>
      <c r="L71" s="30"/>
      <c r="M71" s="30"/>
      <c r="N71" s="30"/>
      <c r="O71" s="30"/>
      <c r="P71" s="30"/>
      <c r="Q71" s="30"/>
      <c r="R71" s="30"/>
      <c r="S71" s="30"/>
      <c r="T71" s="30"/>
      <c r="U71" s="30"/>
      <c r="V71" s="30"/>
      <c r="W71" s="30"/>
      <c r="X71" s="30"/>
      <c r="Y71" s="30"/>
      <c r="Z71" s="30"/>
      <c r="AA71" s="30"/>
      <c r="AB71" s="30"/>
      <c r="AC71" s="30"/>
      <c r="AD71" s="30"/>
    </row>
    <row r="72" ht="22.5" customHeight="1">
      <c r="A72" s="21" t="s">
        <v>121</v>
      </c>
      <c r="B72" s="21" t="s">
        <v>122</v>
      </c>
      <c r="C72" s="23">
        <v>1.0</v>
      </c>
      <c r="D72" s="28">
        <v>154.27</v>
      </c>
      <c r="E72" s="28">
        <v>5.0</v>
      </c>
      <c r="F72" s="29">
        <f t="shared" si="10"/>
        <v>159.27</v>
      </c>
      <c r="G72" s="29">
        <f t="shared" si="11"/>
        <v>159.27</v>
      </c>
      <c r="H72" s="30"/>
      <c r="I72" s="31"/>
      <c r="J72" s="30"/>
      <c r="K72" s="30"/>
      <c r="L72" s="30"/>
      <c r="M72" s="30"/>
      <c r="N72" s="30"/>
      <c r="O72" s="30"/>
      <c r="P72" s="30"/>
      <c r="Q72" s="30"/>
      <c r="R72" s="30"/>
      <c r="S72" s="30"/>
      <c r="T72" s="30"/>
      <c r="U72" s="30"/>
      <c r="V72" s="30"/>
      <c r="W72" s="30"/>
      <c r="X72" s="30"/>
      <c r="Y72" s="30"/>
      <c r="Z72" s="30"/>
      <c r="AA72" s="30"/>
      <c r="AB72" s="30"/>
      <c r="AC72" s="30"/>
      <c r="AD72" s="30"/>
    </row>
    <row r="73" ht="22.5" customHeight="1">
      <c r="A73" s="21" t="s">
        <v>123</v>
      </c>
      <c r="B73" s="21" t="s">
        <v>124</v>
      </c>
      <c r="C73" s="23">
        <v>1.0</v>
      </c>
      <c r="D73" s="28">
        <v>258.2</v>
      </c>
      <c r="E73" s="28">
        <v>25.0</v>
      </c>
      <c r="F73" s="29">
        <f t="shared" si="10"/>
        <v>283.2</v>
      </c>
      <c r="G73" s="29">
        <f t="shared" si="11"/>
        <v>283.2</v>
      </c>
      <c r="H73" s="56"/>
      <c r="I73" s="31"/>
      <c r="J73" s="30"/>
      <c r="K73" s="30"/>
      <c r="L73" s="30"/>
      <c r="M73" s="30"/>
      <c r="N73" s="30"/>
      <c r="O73" s="30"/>
      <c r="P73" s="30"/>
      <c r="Q73" s="30"/>
      <c r="R73" s="30"/>
      <c r="S73" s="30"/>
      <c r="T73" s="30"/>
      <c r="U73" s="30"/>
      <c r="V73" s="30"/>
      <c r="W73" s="30"/>
      <c r="X73" s="30"/>
      <c r="Y73" s="30"/>
      <c r="Z73" s="30"/>
      <c r="AA73" s="30"/>
      <c r="AB73" s="30"/>
      <c r="AC73" s="30"/>
      <c r="AD73" s="30"/>
    </row>
    <row r="74" ht="22.5" customHeight="1">
      <c r="A74" s="21" t="s">
        <v>125</v>
      </c>
      <c r="B74" s="21" t="s">
        <v>126</v>
      </c>
      <c r="C74" s="23">
        <v>1.0</v>
      </c>
      <c r="D74" s="28">
        <v>417.44</v>
      </c>
      <c r="E74" s="28">
        <v>25.0</v>
      </c>
      <c r="F74" s="29">
        <f t="shared" si="10"/>
        <v>442.44</v>
      </c>
      <c r="G74" s="29">
        <f t="shared" si="11"/>
        <v>442.44</v>
      </c>
      <c r="H74" s="30"/>
      <c r="I74" s="31"/>
      <c r="J74" s="30"/>
      <c r="K74" s="30"/>
      <c r="L74" s="30"/>
      <c r="M74" s="30"/>
      <c r="N74" s="30"/>
      <c r="O74" s="30"/>
      <c r="P74" s="30"/>
      <c r="Q74" s="30"/>
      <c r="R74" s="30"/>
      <c r="S74" s="30"/>
      <c r="T74" s="30"/>
      <c r="U74" s="30"/>
      <c r="V74" s="30"/>
      <c r="W74" s="30"/>
      <c r="X74" s="30"/>
      <c r="Y74" s="30"/>
      <c r="Z74" s="30"/>
      <c r="AA74" s="30"/>
      <c r="AB74" s="30"/>
      <c r="AC74" s="30"/>
      <c r="AD74" s="30"/>
    </row>
    <row r="75" ht="22.5" customHeight="1">
      <c r="A75" s="21" t="s">
        <v>127</v>
      </c>
      <c r="B75" s="21" t="s">
        <v>128</v>
      </c>
      <c r="C75" s="23">
        <v>1.0</v>
      </c>
      <c r="D75" s="28">
        <v>495.33</v>
      </c>
      <c r="E75" s="28">
        <v>25.0</v>
      </c>
      <c r="F75" s="29">
        <f t="shared" si="10"/>
        <v>520.33</v>
      </c>
      <c r="G75" s="29">
        <f t="shared" si="11"/>
        <v>520.33</v>
      </c>
      <c r="H75" s="30"/>
      <c r="I75" s="31"/>
      <c r="J75" s="30"/>
      <c r="K75" s="30"/>
      <c r="L75" s="30"/>
      <c r="M75" s="30"/>
      <c r="N75" s="30"/>
      <c r="O75" s="30"/>
      <c r="P75" s="30"/>
      <c r="Q75" s="30"/>
      <c r="R75" s="30"/>
      <c r="S75" s="30"/>
      <c r="T75" s="30"/>
      <c r="U75" s="30"/>
      <c r="V75" s="30"/>
      <c r="W75" s="30"/>
      <c r="X75" s="30"/>
      <c r="Y75" s="30"/>
      <c r="Z75" s="30"/>
      <c r="AA75" s="30"/>
      <c r="AB75" s="30"/>
      <c r="AC75" s="30"/>
      <c r="AD75" s="30"/>
    </row>
    <row r="76" ht="22.5" customHeight="1">
      <c r="A76" s="21" t="s">
        <v>129</v>
      </c>
      <c r="B76" s="21" t="s">
        <v>130</v>
      </c>
      <c r="C76" s="23">
        <v>1.0</v>
      </c>
      <c r="D76" s="28">
        <v>362.92</v>
      </c>
      <c r="E76" s="28">
        <v>25.0</v>
      </c>
      <c r="F76" s="29">
        <f t="shared" si="10"/>
        <v>387.92</v>
      </c>
      <c r="G76" s="29">
        <f t="shared" si="11"/>
        <v>387.92</v>
      </c>
      <c r="H76" s="30"/>
      <c r="I76" s="31"/>
      <c r="J76" s="30"/>
      <c r="K76" s="30"/>
      <c r="L76" s="30"/>
      <c r="M76" s="30"/>
      <c r="N76" s="30"/>
      <c r="O76" s="30"/>
      <c r="P76" s="30"/>
      <c r="Q76" s="30"/>
      <c r="R76" s="30"/>
      <c r="S76" s="30"/>
      <c r="T76" s="30"/>
      <c r="U76" s="30"/>
      <c r="V76" s="30"/>
      <c r="W76" s="30"/>
      <c r="X76" s="30"/>
      <c r="Y76" s="30"/>
      <c r="Z76" s="30"/>
      <c r="AA76" s="30"/>
      <c r="AB76" s="30"/>
      <c r="AC76" s="30"/>
      <c r="AD76" s="30"/>
    </row>
    <row r="77" ht="22.5" customHeight="1">
      <c r="A77" s="21" t="s">
        <v>131</v>
      </c>
      <c r="B77" s="21" t="s">
        <v>132</v>
      </c>
      <c r="C77" s="23">
        <v>1.0</v>
      </c>
      <c r="D77" s="28">
        <v>109.49</v>
      </c>
      <c r="E77" s="28">
        <v>25.0</v>
      </c>
      <c r="F77" s="29">
        <f t="shared" si="10"/>
        <v>134.49</v>
      </c>
      <c r="G77" s="29">
        <f t="shared" si="11"/>
        <v>134.49</v>
      </c>
      <c r="H77" s="30"/>
      <c r="I77" s="31"/>
      <c r="J77" s="30"/>
      <c r="K77" s="30"/>
      <c r="L77" s="30"/>
      <c r="M77" s="30"/>
      <c r="N77" s="30"/>
      <c r="O77" s="30"/>
      <c r="P77" s="30"/>
      <c r="Q77" s="30"/>
      <c r="R77" s="30"/>
      <c r="S77" s="30"/>
      <c r="T77" s="30"/>
      <c r="U77" s="30"/>
      <c r="V77" s="30"/>
      <c r="W77" s="30"/>
      <c r="X77" s="30"/>
      <c r="Y77" s="30"/>
      <c r="Z77" s="30"/>
      <c r="AA77" s="30"/>
      <c r="AB77" s="30"/>
      <c r="AC77" s="30"/>
      <c r="AD77" s="30"/>
    </row>
    <row r="78" ht="22.5" customHeight="1">
      <c r="A78" s="21" t="s">
        <v>133</v>
      </c>
      <c r="B78" s="21" t="s">
        <v>134</v>
      </c>
      <c r="C78" s="23">
        <v>1.0</v>
      </c>
      <c r="D78" s="28">
        <v>950.0</v>
      </c>
      <c r="E78" s="28">
        <v>25.0</v>
      </c>
      <c r="F78" s="29">
        <f t="shared" si="10"/>
        <v>975</v>
      </c>
      <c r="G78" s="29">
        <f t="shared" si="11"/>
        <v>975</v>
      </c>
      <c r="H78" s="30"/>
      <c r="I78" s="31"/>
      <c r="J78" s="30"/>
      <c r="K78" s="30"/>
      <c r="L78" s="30"/>
      <c r="M78" s="30"/>
      <c r="N78" s="30"/>
      <c r="O78" s="30"/>
      <c r="P78" s="30"/>
      <c r="Q78" s="30"/>
      <c r="R78" s="30"/>
      <c r="S78" s="30"/>
      <c r="T78" s="30"/>
      <c r="U78" s="30"/>
      <c r="V78" s="30"/>
      <c r="W78" s="30"/>
      <c r="X78" s="30"/>
      <c r="Y78" s="30"/>
      <c r="Z78" s="30"/>
      <c r="AA78" s="30"/>
      <c r="AB78" s="30"/>
      <c r="AC78" s="30"/>
      <c r="AD78" s="30"/>
    </row>
    <row r="79" ht="22.5" customHeight="1">
      <c r="A79" s="21" t="s">
        <v>135</v>
      </c>
      <c r="B79" s="21" t="s">
        <v>136</v>
      </c>
      <c r="C79" s="23">
        <v>1.0</v>
      </c>
      <c r="D79" s="28">
        <v>125.54</v>
      </c>
      <c r="E79" s="28">
        <v>25.0</v>
      </c>
      <c r="F79" s="29">
        <f t="shared" si="10"/>
        <v>150.54</v>
      </c>
      <c r="G79" s="29">
        <f t="shared" si="11"/>
        <v>150.54</v>
      </c>
      <c r="H79" s="30"/>
      <c r="I79" s="31"/>
      <c r="J79" s="30"/>
      <c r="K79" s="30"/>
      <c r="L79" s="30"/>
      <c r="M79" s="30"/>
      <c r="N79" s="30"/>
      <c r="O79" s="30"/>
      <c r="P79" s="30"/>
      <c r="Q79" s="30"/>
      <c r="R79" s="30"/>
      <c r="S79" s="30"/>
      <c r="T79" s="30"/>
      <c r="U79" s="30"/>
      <c r="V79" s="30"/>
      <c r="W79" s="30"/>
      <c r="X79" s="30"/>
      <c r="Y79" s="30"/>
      <c r="Z79" s="30"/>
      <c r="AA79" s="30"/>
      <c r="AB79" s="30"/>
      <c r="AC79" s="30"/>
      <c r="AD79" s="30"/>
    </row>
    <row r="80" ht="22.5" customHeight="1">
      <c r="A80" s="21" t="s">
        <v>137</v>
      </c>
      <c r="B80" s="21" t="s">
        <v>138</v>
      </c>
      <c r="C80" s="23">
        <v>4.0</v>
      </c>
      <c r="D80" s="28">
        <v>23.14</v>
      </c>
      <c r="E80" s="28">
        <v>25.0</v>
      </c>
      <c r="F80" s="29">
        <f t="shared" si="10"/>
        <v>48.14</v>
      </c>
      <c r="G80" s="29">
        <f t="shared" si="11"/>
        <v>192.56</v>
      </c>
      <c r="H80" s="30"/>
      <c r="I80" s="31"/>
      <c r="J80" s="30"/>
      <c r="K80" s="30"/>
      <c r="L80" s="30"/>
      <c r="M80" s="30"/>
      <c r="N80" s="30"/>
      <c r="O80" s="30"/>
      <c r="P80" s="30"/>
      <c r="Q80" s="30"/>
      <c r="R80" s="30"/>
      <c r="S80" s="30"/>
      <c r="T80" s="30"/>
      <c r="U80" s="30"/>
      <c r="V80" s="30"/>
      <c r="W80" s="30"/>
      <c r="X80" s="30"/>
      <c r="Y80" s="30"/>
      <c r="Z80" s="30"/>
      <c r="AA80" s="30"/>
      <c r="AB80" s="30"/>
      <c r="AC80" s="30"/>
      <c r="AD80" s="30"/>
    </row>
    <row r="81" ht="22.5" customHeight="1">
      <c r="A81" s="21" t="s">
        <v>139</v>
      </c>
      <c r="B81" s="21" t="s">
        <v>140</v>
      </c>
      <c r="C81" s="23">
        <v>4.0</v>
      </c>
      <c r="D81" s="28">
        <v>16.07</v>
      </c>
      <c r="E81" s="28">
        <v>0.0</v>
      </c>
      <c r="F81" s="29">
        <f t="shared" si="10"/>
        <v>16.07</v>
      </c>
      <c r="G81" s="29">
        <f t="shared" si="11"/>
        <v>64.28</v>
      </c>
      <c r="H81" s="30"/>
      <c r="I81" s="31"/>
      <c r="J81" s="30"/>
      <c r="K81" s="30"/>
      <c r="L81" s="30"/>
      <c r="M81" s="30"/>
      <c r="N81" s="30"/>
      <c r="O81" s="30"/>
      <c r="P81" s="30"/>
      <c r="Q81" s="30"/>
      <c r="R81" s="30"/>
      <c r="S81" s="30"/>
      <c r="T81" s="30"/>
      <c r="U81" s="30"/>
      <c r="V81" s="30"/>
      <c r="W81" s="30"/>
      <c r="X81" s="30"/>
      <c r="Y81" s="30"/>
      <c r="Z81" s="30"/>
      <c r="AA81" s="30"/>
      <c r="AB81" s="30"/>
      <c r="AC81" s="30"/>
      <c r="AD81" s="30"/>
    </row>
    <row r="82" ht="22.5" customHeight="1">
      <c r="A82" s="21" t="s">
        <v>141</v>
      </c>
      <c r="B82" s="21" t="s">
        <v>142</v>
      </c>
      <c r="C82" s="23">
        <v>1.0</v>
      </c>
      <c r="D82" s="28">
        <v>6.32</v>
      </c>
      <c r="E82" s="29">
        <v>0.0</v>
      </c>
      <c r="F82" s="29">
        <f t="shared" si="10"/>
        <v>6.32</v>
      </c>
      <c r="G82" s="29">
        <f t="shared" si="11"/>
        <v>6.32</v>
      </c>
      <c r="H82" s="30"/>
      <c r="I82" s="31"/>
      <c r="J82" s="30"/>
      <c r="K82" s="30"/>
      <c r="L82" s="30"/>
      <c r="M82" s="30"/>
      <c r="N82" s="30"/>
      <c r="O82" s="30"/>
      <c r="P82" s="30"/>
      <c r="Q82" s="30"/>
      <c r="R82" s="30"/>
      <c r="S82" s="30"/>
      <c r="T82" s="30"/>
      <c r="U82" s="30"/>
      <c r="V82" s="30"/>
      <c r="W82" s="30"/>
      <c r="X82" s="30"/>
      <c r="Y82" s="30"/>
      <c r="Z82" s="30"/>
      <c r="AA82" s="30"/>
      <c r="AB82" s="30"/>
      <c r="AC82" s="30"/>
      <c r="AD82" s="30"/>
    </row>
    <row r="83" ht="22.5" customHeight="1">
      <c r="A83" s="54">
        <v>3.2211012E7</v>
      </c>
      <c r="B83" s="21" t="s">
        <v>143</v>
      </c>
      <c r="C83" s="23">
        <v>1.0</v>
      </c>
      <c r="D83" s="28">
        <v>110.15</v>
      </c>
      <c r="E83" s="28">
        <v>50.0</v>
      </c>
      <c r="F83" s="29">
        <f t="shared" si="10"/>
        <v>160.15</v>
      </c>
      <c r="G83" s="29">
        <f t="shared" si="11"/>
        <v>160.15</v>
      </c>
      <c r="H83" s="30"/>
      <c r="I83" s="31"/>
      <c r="J83" s="30"/>
      <c r="K83" s="30"/>
      <c r="L83" s="30"/>
      <c r="M83" s="30"/>
      <c r="N83" s="30"/>
      <c r="O83" s="30"/>
      <c r="P83" s="30"/>
      <c r="Q83" s="30"/>
      <c r="R83" s="30"/>
      <c r="S83" s="30"/>
      <c r="T83" s="30"/>
      <c r="U83" s="30"/>
      <c r="V83" s="30"/>
      <c r="W83" s="30"/>
      <c r="X83" s="30"/>
      <c r="Y83" s="30"/>
      <c r="Z83" s="30"/>
      <c r="AA83" s="30"/>
      <c r="AB83" s="30"/>
      <c r="AC83" s="30"/>
      <c r="AD83" s="30"/>
    </row>
    <row r="84" ht="22.5" customHeight="1">
      <c r="A84" s="54">
        <v>2.1145501E7</v>
      </c>
      <c r="B84" s="21" t="s">
        <v>144</v>
      </c>
      <c r="C84" s="23">
        <v>2.0</v>
      </c>
      <c r="D84" s="28">
        <v>63.77</v>
      </c>
      <c r="E84" s="28">
        <v>50.0</v>
      </c>
      <c r="F84" s="29">
        <f t="shared" si="10"/>
        <v>113.77</v>
      </c>
      <c r="G84" s="29">
        <f t="shared" si="11"/>
        <v>227.54</v>
      </c>
      <c r="H84" s="30"/>
      <c r="I84" s="31"/>
      <c r="J84" s="30"/>
      <c r="K84" s="30"/>
      <c r="L84" s="30"/>
      <c r="M84" s="30"/>
      <c r="N84" s="30"/>
      <c r="O84" s="30"/>
      <c r="P84" s="30"/>
      <c r="Q84" s="30"/>
      <c r="R84" s="30"/>
      <c r="S84" s="30"/>
      <c r="T84" s="30"/>
      <c r="U84" s="30"/>
      <c r="V84" s="30"/>
      <c r="W84" s="30"/>
      <c r="X84" s="30"/>
      <c r="Y84" s="30"/>
      <c r="Z84" s="30"/>
      <c r="AA84" s="30"/>
      <c r="AB84" s="30"/>
      <c r="AC84" s="30"/>
      <c r="AD84" s="30"/>
    </row>
    <row r="85" ht="22.5" customHeight="1">
      <c r="A85" s="21" t="s">
        <v>145</v>
      </c>
      <c r="B85" s="21" t="s">
        <v>146</v>
      </c>
      <c r="C85" s="23">
        <v>1.0</v>
      </c>
      <c r="D85" s="28">
        <v>135.15</v>
      </c>
      <c r="E85" s="28">
        <v>50.0</v>
      </c>
      <c r="F85" s="29">
        <f t="shared" si="10"/>
        <v>185.15</v>
      </c>
      <c r="G85" s="29">
        <f t="shared" si="11"/>
        <v>185.15</v>
      </c>
      <c r="H85" s="30"/>
      <c r="I85" s="31"/>
      <c r="J85" s="30"/>
      <c r="K85" s="30"/>
      <c r="L85" s="30"/>
      <c r="M85" s="30"/>
      <c r="N85" s="30"/>
      <c r="O85" s="30"/>
      <c r="P85" s="30"/>
      <c r="Q85" s="30"/>
      <c r="R85" s="30"/>
      <c r="S85" s="30"/>
      <c r="T85" s="30"/>
      <c r="U85" s="30"/>
      <c r="V85" s="30"/>
      <c r="W85" s="30"/>
      <c r="X85" s="30"/>
      <c r="Y85" s="30"/>
      <c r="Z85" s="30"/>
      <c r="AA85" s="30"/>
      <c r="AB85" s="30"/>
      <c r="AC85" s="30"/>
      <c r="AD85" s="30"/>
    </row>
    <row r="86" ht="22.5" customHeight="1">
      <c r="A86" s="21" t="s">
        <v>147</v>
      </c>
      <c r="B86" s="21" t="s">
        <v>148</v>
      </c>
      <c r="C86" s="23">
        <v>1.0</v>
      </c>
      <c r="D86" s="28">
        <v>0.0</v>
      </c>
      <c r="E86" s="28">
        <v>200.0</v>
      </c>
      <c r="F86" s="29">
        <f t="shared" si="10"/>
        <v>200</v>
      </c>
      <c r="G86" s="29">
        <f t="shared" si="11"/>
        <v>200</v>
      </c>
      <c r="H86" s="30"/>
      <c r="I86" s="31"/>
      <c r="J86" s="30"/>
      <c r="K86" s="30"/>
      <c r="L86" s="30"/>
      <c r="M86" s="30"/>
      <c r="N86" s="30"/>
      <c r="O86" s="30"/>
      <c r="P86" s="30"/>
      <c r="Q86" s="30"/>
      <c r="R86" s="30"/>
      <c r="S86" s="30"/>
      <c r="T86" s="30"/>
      <c r="U86" s="30"/>
      <c r="V86" s="30"/>
      <c r="W86" s="30"/>
      <c r="X86" s="30"/>
      <c r="Y86" s="30"/>
      <c r="Z86" s="30"/>
      <c r="AA86" s="30"/>
      <c r="AB86" s="30"/>
      <c r="AC86" s="30"/>
      <c r="AD86" s="30"/>
    </row>
    <row r="87" ht="22.5" customHeight="1">
      <c r="A87" s="47" t="s">
        <v>98</v>
      </c>
      <c r="B87" s="48" t="s">
        <v>100</v>
      </c>
      <c r="C87" s="51">
        <v>1.0</v>
      </c>
      <c r="D87" s="52">
        <v>1400.0</v>
      </c>
      <c r="E87" s="44">
        <v>0.0</v>
      </c>
      <c r="F87" s="44">
        <f>D87+E87</f>
        <v>1400</v>
      </c>
      <c r="G87" s="45">
        <f t="shared" si="11"/>
        <v>1400</v>
      </c>
      <c r="H87" s="46"/>
      <c r="I87" s="46"/>
      <c r="J87" s="46"/>
      <c r="K87" s="46"/>
      <c r="L87" s="46"/>
      <c r="M87" s="46"/>
      <c r="N87" s="46"/>
      <c r="O87" s="46"/>
      <c r="P87" s="46"/>
      <c r="Q87" s="46"/>
      <c r="R87" s="46"/>
      <c r="S87" s="46"/>
      <c r="T87" s="46"/>
      <c r="U87" s="46"/>
      <c r="V87" s="46"/>
      <c r="W87" s="46"/>
      <c r="X87" s="46"/>
      <c r="Y87" s="46"/>
      <c r="Z87" s="46"/>
      <c r="AA87" s="46"/>
      <c r="AB87" s="30"/>
      <c r="AC87" s="30"/>
      <c r="AD87" s="30"/>
    </row>
    <row r="88" ht="22.5" customHeight="1">
      <c r="A88" s="25" t="s">
        <v>4</v>
      </c>
      <c r="B88" s="26" t="s">
        <v>149</v>
      </c>
      <c r="C88" s="25" t="s">
        <v>6</v>
      </c>
      <c r="D88" s="27" t="s">
        <v>7</v>
      </c>
      <c r="E88" s="27" t="s">
        <v>8</v>
      </c>
      <c r="F88" s="27" t="s">
        <v>9</v>
      </c>
      <c r="G88" s="27" t="s">
        <v>10</v>
      </c>
      <c r="H88" s="9"/>
      <c r="I88" s="9"/>
      <c r="J88" s="9"/>
      <c r="K88" s="9"/>
      <c r="L88" s="9"/>
      <c r="M88" s="9"/>
      <c r="N88" s="9"/>
      <c r="O88" s="9"/>
      <c r="P88" s="9"/>
      <c r="Q88" s="9"/>
      <c r="R88" s="9"/>
      <c r="S88" s="9"/>
      <c r="T88" s="9"/>
      <c r="U88" s="9"/>
      <c r="V88" s="9"/>
      <c r="W88" s="9"/>
      <c r="X88" s="9"/>
      <c r="Y88" s="9"/>
      <c r="Z88" s="9"/>
      <c r="AA88" s="9"/>
      <c r="AB88" s="9"/>
      <c r="AC88" s="9"/>
      <c r="AD88" s="9"/>
    </row>
    <row r="89" ht="22.5" customHeight="1">
      <c r="A89" s="21" t="s">
        <v>150</v>
      </c>
      <c r="B89" s="21" t="s">
        <v>151</v>
      </c>
      <c r="C89" s="23">
        <v>104.0</v>
      </c>
      <c r="D89" s="28">
        <v>50.0</v>
      </c>
      <c r="E89" s="28">
        <v>25.0</v>
      </c>
      <c r="F89" s="29">
        <f t="shared" ref="F89:F97" si="12">SUM(D89+E89)</f>
        <v>75</v>
      </c>
      <c r="G89" s="29">
        <f t="shared" ref="G89:G106" si="13">PRODUCT(C89,F89)</f>
        <v>7800</v>
      </c>
      <c r="H89" s="30"/>
      <c r="I89" s="31"/>
      <c r="J89" s="30"/>
      <c r="K89" s="30"/>
      <c r="L89" s="30"/>
      <c r="M89" s="30"/>
      <c r="N89" s="30"/>
      <c r="O89" s="30"/>
      <c r="P89" s="30"/>
      <c r="Q89" s="30"/>
      <c r="R89" s="30"/>
      <c r="S89" s="30"/>
      <c r="T89" s="30"/>
      <c r="U89" s="30"/>
      <c r="V89" s="30"/>
      <c r="W89" s="30"/>
      <c r="X89" s="30"/>
      <c r="Y89" s="30"/>
      <c r="Z89" s="30"/>
      <c r="AA89" s="30"/>
      <c r="AB89" s="30"/>
      <c r="AC89" s="30"/>
      <c r="AD89" s="30"/>
    </row>
    <row r="90" ht="22.5" customHeight="1">
      <c r="A90" s="21" t="s">
        <v>152</v>
      </c>
      <c r="B90" s="21" t="s">
        <v>153</v>
      </c>
      <c r="C90" s="23">
        <v>104.0</v>
      </c>
      <c r="D90" s="28">
        <v>44.95</v>
      </c>
      <c r="E90" s="29">
        <v>0.0</v>
      </c>
      <c r="F90" s="29">
        <f t="shared" si="12"/>
        <v>44.95</v>
      </c>
      <c r="G90" s="29">
        <f t="shared" si="13"/>
        <v>4674.8</v>
      </c>
      <c r="H90" s="30"/>
      <c r="I90" s="31"/>
      <c r="J90" s="30"/>
      <c r="K90" s="30"/>
      <c r="L90" s="30"/>
      <c r="M90" s="30"/>
      <c r="N90" s="30"/>
      <c r="O90" s="30"/>
      <c r="P90" s="30"/>
      <c r="Q90" s="30"/>
      <c r="R90" s="30"/>
      <c r="S90" s="30"/>
      <c r="T90" s="30"/>
      <c r="U90" s="30"/>
      <c r="V90" s="30"/>
      <c r="W90" s="30"/>
      <c r="X90" s="30"/>
      <c r="Y90" s="30"/>
      <c r="Z90" s="30"/>
      <c r="AA90" s="30"/>
      <c r="AB90" s="30"/>
      <c r="AC90" s="30"/>
      <c r="AD90" s="30"/>
    </row>
    <row r="91" ht="22.5" customHeight="1">
      <c r="A91" s="21" t="s">
        <v>154</v>
      </c>
      <c r="B91" s="21" t="s">
        <v>155</v>
      </c>
      <c r="C91" s="23">
        <v>26.0</v>
      </c>
      <c r="D91" s="28">
        <v>265.38</v>
      </c>
      <c r="E91" s="28">
        <v>5.0</v>
      </c>
      <c r="F91" s="29">
        <f t="shared" si="12"/>
        <v>270.38</v>
      </c>
      <c r="G91" s="29">
        <f t="shared" si="13"/>
        <v>7029.88</v>
      </c>
      <c r="H91" s="30"/>
      <c r="I91" s="31"/>
      <c r="J91" s="30"/>
      <c r="K91" s="30"/>
      <c r="L91" s="30"/>
      <c r="M91" s="30"/>
      <c r="N91" s="30"/>
      <c r="O91" s="30"/>
      <c r="P91" s="30"/>
      <c r="Q91" s="30"/>
      <c r="R91" s="30"/>
      <c r="S91" s="30"/>
      <c r="T91" s="30"/>
      <c r="U91" s="30"/>
      <c r="V91" s="30"/>
      <c r="W91" s="30"/>
      <c r="X91" s="30"/>
      <c r="Y91" s="30"/>
      <c r="Z91" s="30"/>
      <c r="AA91" s="30"/>
      <c r="AB91" s="30"/>
      <c r="AC91" s="30"/>
      <c r="AD91" s="30"/>
    </row>
    <row r="92" ht="22.5" customHeight="1">
      <c r="A92" s="21" t="s">
        <v>156</v>
      </c>
      <c r="B92" s="21" t="s">
        <v>157</v>
      </c>
      <c r="C92" s="23">
        <v>26.0</v>
      </c>
      <c r="D92" s="28">
        <v>563.75</v>
      </c>
      <c r="E92" s="28">
        <v>25.0</v>
      </c>
      <c r="F92" s="29">
        <f t="shared" si="12"/>
        <v>588.75</v>
      </c>
      <c r="G92" s="29">
        <f t="shared" si="13"/>
        <v>15307.5</v>
      </c>
      <c r="H92" s="30"/>
      <c r="I92" s="31"/>
      <c r="J92" s="30"/>
      <c r="K92" s="30"/>
      <c r="L92" s="30"/>
      <c r="M92" s="30"/>
      <c r="N92" s="30"/>
      <c r="O92" s="30"/>
      <c r="P92" s="30"/>
      <c r="Q92" s="30"/>
      <c r="R92" s="30"/>
      <c r="S92" s="30"/>
      <c r="T92" s="30"/>
      <c r="U92" s="30"/>
      <c r="V92" s="30"/>
      <c r="W92" s="30"/>
      <c r="X92" s="30"/>
      <c r="Y92" s="30"/>
      <c r="Z92" s="30"/>
      <c r="AA92" s="30"/>
      <c r="AB92" s="30"/>
      <c r="AC92" s="30"/>
      <c r="AD92" s="30"/>
    </row>
    <row r="93" ht="22.5" customHeight="1">
      <c r="A93" s="54" t="s">
        <v>158</v>
      </c>
      <c r="B93" s="21" t="s">
        <v>159</v>
      </c>
      <c r="C93" s="23">
        <v>52.0</v>
      </c>
      <c r="D93" s="28">
        <v>3.36</v>
      </c>
      <c r="E93" s="28">
        <v>10.0</v>
      </c>
      <c r="F93" s="29">
        <f t="shared" si="12"/>
        <v>13.36</v>
      </c>
      <c r="G93" s="29">
        <f t="shared" si="13"/>
        <v>694.72</v>
      </c>
      <c r="H93" s="30"/>
      <c r="I93" s="31"/>
      <c r="J93" s="30"/>
      <c r="K93" s="30"/>
      <c r="L93" s="30"/>
      <c r="M93" s="30"/>
      <c r="N93" s="30"/>
      <c r="O93" s="30"/>
      <c r="P93" s="30"/>
      <c r="Q93" s="30"/>
      <c r="R93" s="30"/>
      <c r="S93" s="30"/>
      <c r="T93" s="30"/>
      <c r="U93" s="30"/>
      <c r="V93" s="30"/>
      <c r="W93" s="30"/>
      <c r="X93" s="30"/>
      <c r="Y93" s="30"/>
      <c r="Z93" s="30"/>
      <c r="AA93" s="30"/>
      <c r="AB93" s="30"/>
      <c r="AC93" s="30"/>
      <c r="AD93" s="30"/>
    </row>
    <row r="94" ht="22.5" customHeight="1">
      <c r="A94" s="21" t="s">
        <v>160</v>
      </c>
      <c r="B94" s="21" t="s">
        <v>161</v>
      </c>
      <c r="C94" s="23">
        <v>26.0</v>
      </c>
      <c r="D94" s="28">
        <v>230.86</v>
      </c>
      <c r="E94" s="28">
        <v>5.0</v>
      </c>
      <c r="F94" s="29">
        <f t="shared" si="12"/>
        <v>235.86</v>
      </c>
      <c r="G94" s="29">
        <f t="shared" si="13"/>
        <v>6132.36</v>
      </c>
      <c r="H94" s="30"/>
      <c r="I94" s="31"/>
      <c r="J94" s="30"/>
      <c r="K94" s="30"/>
      <c r="L94" s="30"/>
      <c r="M94" s="30"/>
      <c r="N94" s="30"/>
      <c r="O94" s="30"/>
      <c r="P94" s="30"/>
      <c r="Q94" s="30"/>
      <c r="R94" s="30"/>
      <c r="S94" s="30"/>
      <c r="T94" s="30"/>
      <c r="U94" s="30"/>
      <c r="V94" s="30"/>
      <c r="W94" s="30"/>
      <c r="X94" s="30"/>
      <c r="Y94" s="30"/>
      <c r="Z94" s="30"/>
      <c r="AA94" s="30"/>
      <c r="AB94" s="30"/>
      <c r="AC94" s="30"/>
      <c r="AD94" s="30"/>
    </row>
    <row r="95" ht="22.5" customHeight="1">
      <c r="A95" s="54" t="s">
        <v>162</v>
      </c>
      <c r="B95" s="21" t="s">
        <v>163</v>
      </c>
      <c r="C95" s="23">
        <v>26.0</v>
      </c>
      <c r="D95" s="28">
        <v>34.3</v>
      </c>
      <c r="E95" s="29">
        <v>0.0</v>
      </c>
      <c r="F95" s="29">
        <f t="shared" si="12"/>
        <v>34.3</v>
      </c>
      <c r="G95" s="29">
        <f t="shared" si="13"/>
        <v>891.8</v>
      </c>
      <c r="H95" s="30"/>
      <c r="I95" s="31"/>
      <c r="J95" s="30"/>
      <c r="K95" s="30"/>
      <c r="L95" s="30"/>
      <c r="M95" s="30"/>
      <c r="N95" s="30"/>
      <c r="O95" s="30"/>
      <c r="P95" s="30"/>
      <c r="Q95" s="30"/>
      <c r="R95" s="30"/>
      <c r="S95" s="30"/>
      <c r="T95" s="30"/>
      <c r="U95" s="30"/>
      <c r="V95" s="30"/>
      <c r="W95" s="30"/>
      <c r="X95" s="30"/>
      <c r="Y95" s="30"/>
      <c r="Z95" s="30"/>
      <c r="AA95" s="30"/>
      <c r="AB95" s="30"/>
      <c r="AC95" s="30"/>
      <c r="AD95" s="30"/>
    </row>
    <row r="96" ht="22.5" customHeight="1">
      <c r="A96" s="54">
        <v>2.1145501E7</v>
      </c>
      <c r="B96" s="21" t="s">
        <v>144</v>
      </c>
      <c r="C96" s="23">
        <v>26.0</v>
      </c>
      <c r="D96" s="28">
        <v>63.77</v>
      </c>
      <c r="E96" s="28">
        <v>50.0</v>
      </c>
      <c r="F96" s="29">
        <f t="shared" si="12"/>
        <v>113.77</v>
      </c>
      <c r="G96" s="29">
        <f t="shared" si="13"/>
        <v>2958.02</v>
      </c>
      <c r="H96" s="30"/>
      <c r="I96" s="31"/>
      <c r="J96" s="30"/>
      <c r="K96" s="30"/>
      <c r="L96" s="30"/>
      <c r="M96" s="30"/>
      <c r="N96" s="30"/>
      <c r="O96" s="30"/>
      <c r="P96" s="30"/>
      <c r="Q96" s="30"/>
      <c r="R96" s="30"/>
      <c r="S96" s="30"/>
      <c r="T96" s="30"/>
      <c r="U96" s="30"/>
      <c r="V96" s="30"/>
      <c r="W96" s="30"/>
      <c r="X96" s="30"/>
      <c r="Y96" s="30"/>
      <c r="Z96" s="30"/>
      <c r="AA96" s="30"/>
      <c r="AB96" s="30"/>
      <c r="AC96" s="30"/>
      <c r="AD96" s="30"/>
    </row>
    <row r="97" ht="22.5" customHeight="1">
      <c r="A97" s="21" t="s">
        <v>164</v>
      </c>
      <c r="B97" s="21" t="s">
        <v>165</v>
      </c>
      <c r="C97" s="23">
        <v>26.0</v>
      </c>
      <c r="D97" s="28">
        <v>99.0</v>
      </c>
      <c r="E97" s="28">
        <v>12.5</v>
      </c>
      <c r="F97" s="29">
        <f t="shared" si="12"/>
        <v>111.5</v>
      </c>
      <c r="G97" s="29">
        <f t="shared" si="13"/>
        <v>2899</v>
      </c>
      <c r="H97" s="30"/>
      <c r="I97" s="31"/>
      <c r="J97" s="30"/>
      <c r="K97" s="30"/>
      <c r="L97" s="30"/>
      <c r="M97" s="30"/>
      <c r="N97" s="30"/>
      <c r="O97" s="30"/>
      <c r="P97" s="30"/>
      <c r="Q97" s="30"/>
      <c r="R97" s="30"/>
      <c r="S97" s="30"/>
      <c r="T97" s="30"/>
      <c r="U97" s="30"/>
      <c r="V97" s="30"/>
      <c r="W97" s="30"/>
      <c r="X97" s="30"/>
      <c r="Y97" s="30"/>
      <c r="Z97" s="30"/>
      <c r="AA97" s="30"/>
      <c r="AB97" s="30"/>
      <c r="AC97" s="30"/>
      <c r="AD97" s="30"/>
    </row>
    <row r="98" ht="22.5" customHeight="1">
      <c r="A98" s="47" t="s">
        <v>98</v>
      </c>
      <c r="B98" s="48" t="s">
        <v>100</v>
      </c>
      <c r="C98" s="49">
        <v>26.0</v>
      </c>
      <c r="D98" s="52">
        <v>100.0</v>
      </c>
      <c r="E98" s="44">
        <v>0.0</v>
      </c>
      <c r="F98" s="44">
        <f>D98+E98</f>
        <v>100</v>
      </c>
      <c r="G98" s="45">
        <f t="shared" si="13"/>
        <v>2600</v>
      </c>
      <c r="H98" s="46"/>
      <c r="I98" s="46"/>
      <c r="J98" s="46"/>
      <c r="K98" s="46"/>
      <c r="L98" s="46"/>
      <c r="M98" s="46"/>
      <c r="N98" s="46"/>
      <c r="O98" s="46"/>
      <c r="P98" s="46"/>
      <c r="Q98" s="46"/>
      <c r="R98" s="46"/>
      <c r="S98" s="46"/>
      <c r="T98" s="46"/>
      <c r="U98" s="46"/>
      <c r="V98" s="46"/>
      <c r="W98" s="46"/>
      <c r="X98" s="46"/>
      <c r="Y98" s="46"/>
      <c r="Z98" s="46"/>
      <c r="AA98" s="46"/>
      <c r="AB98" s="30"/>
      <c r="AC98" s="30"/>
      <c r="AD98" s="30"/>
    </row>
    <row r="99" ht="38.25" customHeight="1">
      <c r="A99" s="21" t="s">
        <v>166</v>
      </c>
      <c r="B99" s="21" t="s">
        <v>167</v>
      </c>
      <c r="C99" s="23">
        <v>26.0</v>
      </c>
      <c r="D99" s="28">
        <v>40.0</v>
      </c>
      <c r="E99" s="28">
        <v>12.5</v>
      </c>
      <c r="F99" s="29">
        <f t="shared" ref="F99:F106" si="14">SUM(D99+E99)</f>
        <v>52.5</v>
      </c>
      <c r="G99" s="29">
        <f t="shared" si="13"/>
        <v>1365</v>
      </c>
      <c r="H99" s="30"/>
      <c r="I99" s="31"/>
      <c r="J99" s="30"/>
      <c r="K99" s="30"/>
      <c r="L99" s="30"/>
      <c r="M99" s="30"/>
      <c r="N99" s="30"/>
      <c r="O99" s="30"/>
      <c r="P99" s="30"/>
      <c r="Q99" s="30"/>
      <c r="R99" s="30"/>
      <c r="S99" s="30"/>
      <c r="T99" s="30"/>
      <c r="U99" s="30"/>
      <c r="V99" s="30"/>
      <c r="W99" s="30"/>
      <c r="X99" s="30"/>
      <c r="Y99" s="30"/>
      <c r="Z99" s="30"/>
      <c r="AA99" s="30"/>
      <c r="AB99" s="30"/>
      <c r="AC99" s="30"/>
      <c r="AD99" s="30"/>
    </row>
    <row r="100" ht="22.5" customHeight="1">
      <c r="A100" s="21" t="s">
        <v>168</v>
      </c>
      <c r="B100" s="21" t="s">
        <v>169</v>
      </c>
      <c r="C100" s="23">
        <v>26.0</v>
      </c>
      <c r="D100" s="28">
        <v>20.0</v>
      </c>
      <c r="E100" s="28">
        <v>25.0</v>
      </c>
      <c r="F100" s="29">
        <f t="shared" si="14"/>
        <v>45</v>
      </c>
      <c r="G100" s="29">
        <f t="shared" si="13"/>
        <v>1170</v>
      </c>
      <c r="H100" s="30"/>
      <c r="I100" s="31"/>
      <c r="J100" s="30"/>
      <c r="K100" s="30"/>
      <c r="L100" s="30"/>
      <c r="M100" s="30"/>
      <c r="N100" s="30"/>
      <c r="O100" s="30"/>
      <c r="P100" s="30"/>
      <c r="Q100" s="30"/>
      <c r="R100" s="30"/>
      <c r="S100" s="30"/>
      <c r="T100" s="30"/>
      <c r="U100" s="30"/>
      <c r="V100" s="30"/>
      <c r="W100" s="30"/>
      <c r="X100" s="30"/>
      <c r="Y100" s="30"/>
      <c r="Z100" s="30"/>
      <c r="AA100" s="30"/>
      <c r="AB100" s="30"/>
      <c r="AC100" s="30"/>
      <c r="AD100" s="30"/>
    </row>
    <row r="101" ht="22.5" customHeight="1">
      <c r="A101" s="21" t="s">
        <v>170</v>
      </c>
      <c r="B101" s="21" t="s">
        <v>171</v>
      </c>
      <c r="C101" s="23">
        <v>26.0</v>
      </c>
      <c r="D101" s="28">
        <v>20.0</v>
      </c>
      <c r="E101" s="28">
        <v>25.0</v>
      </c>
      <c r="F101" s="29">
        <f t="shared" si="14"/>
        <v>45</v>
      </c>
      <c r="G101" s="29">
        <f t="shared" si="13"/>
        <v>1170</v>
      </c>
      <c r="H101" s="30"/>
      <c r="I101" s="31"/>
      <c r="J101" s="30"/>
      <c r="K101" s="30"/>
      <c r="L101" s="30"/>
      <c r="M101" s="30"/>
      <c r="N101" s="30"/>
      <c r="O101" s="30"/>
      <c r="P101" s="30"/>
      <c r="Q101" s="30"/>
      <c r="R101" s="30"/>
      <c r="S101" s="30"/>
      <c r="T101" s="30"/>
      <c r="U101" s="30"/>
      <c r="V101" s="30"/>
      <c r="W101" s="30"/>
      <c r="X101" s="30"/>
      <c r="Y101" s="30"/>
      <c r="Z101" s="30"/>
      <c r="AA101" s="30"/>
      <c r="AB101" s="30"/>
      <c r="AC101" s="30"/>
      <c r="AD101" s="30"/>
    </row>
    <row r="102" ht="22.5" customHeight="1">
      <c r="A102" s="54">
        <v>87697.0</v>
      </c>
      <c r="B102" s="21" t="s">
        <v>172</v>
      </c>
      <c r="C102" s="23">
        <v>26.0</v>
      </c>
      <c r="D102" s="28">
        <v>15.0</v>
      </c>
      <c r="E102" s="28">
        <v>12.5</v>
      </c>
      <c r="F102" s="29">
        <f t="shared" si="14"/>
        <v>27.5</v>
      </c>
      <c r="G102" s="29">
        <f t="shared" si="13"/>
        <v>715</v>
      </c>
      <c r="H102" s="30"/>
      <c r="I102" s="31"/>
      <c r="J102" s="30"/>
      <c r="K102" s="30"/>
      <c r="L102" s="30"/>
      <c r="M102" s="30"/>
      <c r="N102" s="30"/>
      <c r="O102" s="30"/>
      <c r="P102" s="30"/>
      <c r="Q102" s="30"/>
      <c r="R102" s="30"/>
      <c r="S102" s="30"/>
      <c r="T102" s="30"/>
      <c r="U102" s="30"/>
      <c r="V102" s="30"/>
      <c r="W102" s="30"/>
      <c r="X102" s="30"/>
      <c r="Y102" s="30"/>
      <c r="Z102" s="30"/>
      <c r="AA102" s="30"/>
      <c r="AB102" s="30"/>
      <c r="AC102" s="30"/>
      <c r="AD102" s="30"/>
    </row>
    <row r="103" ht="22.5" customHeight="1">
      <c r="A103" s="21" t="s">
        <v>119</v>
      </c>
      <c r="B103" s="21" t="s">
        <v>120</v>
      </c>
      <c r="C103" s="23">
        <v>20.0</v>
      </c>
      <c r="D103" s="28">
        <v>10.29</v>
      </c>
      <c r="E103" s="28">
        <v>0.0</v>
      </c>
      <c r="F103" s="29">
        <f t="shared" si="14"/>
        <v>10.29</v>
      </c>
      <c r="G103" s="29">
        <f t="shared" si="13"/>
        <v>205.8</v>
      </c>
      <c r="H103" s="30"/>
      <c r="I103" s="31"/>
      <c r="J103" s="30"/>
      <c r="K103" s="30"/>
      <c r="L103" s="30"/>
      <c r="M103" s="30"/>
      <c r="N103" s="30"/>
      <c r="O103" s="30"/>
      <c r="P103" s="30"/>
      <c r="Q103" s="30"/>
      <c r="R103" s="30"/>
      <c r="S103" s="30"/>
      <c r="T103" s="30"/>
      <c r="U103" s="30"/>
      <c r="V103" s="30"/>
      <c r="W103" s="30"/>
      <c r="X103" s="30"/>
      <c r="Y103" s="30"/>
      <c r="Z103" s="30"/>
      <c r="AA103" s="30"/>
      <c r="AB103" s="30"/>
      <c r="AC103" s="30"/>
      <c r="AD103" s="30"/>
    </row>
    <row r="104" ht="22.5" customHeight="1">
      <c r="A104" s="21" t="s">
        <v>119</v>
      </c>
      <c r="B104" s="21" t="s">
        <v>173</v>
      </c>
      <c r="C104" s="23">
        <v>20.0</v>
      </c>
      <c r="D104" s="28">
        <v>9.25</v>
      </c>
      <c r="E104" s="28">
        <v>0.0</v>
      </c>
      <c r="F104" s="29">
        <f t="shared" si="14"/>
        <v>9.25</v>
      </c>
      <c r="G104" s="29">
        <f t="shared" si="13"/>
        <v>185</v>
      </c>
      <c r="H104" s="30"/>
      <c r="I104" s="31"/>
      <c r="J104" s="30"/>
      <c r="K104" s="30"/>
      <c r="L104" s="30"/>
      <c r="M104" s="30"/>
      <c r="N104" s="30"/>
      <c r="O104" s="30"/>
      <c r="P104" s="30"/>
      <c r="Q104" s="30"/>
      <c r="R104" s="30"/>
      <c r="S104" s="30"/>
      <c r="T104" s="30"/>
      <c r="U104" s="30"/>
      <c r="V104" s="30"/>
      <c r="W104" s="30"/>
      <c r="X104" s="30"/>
      <c r="Y104" s="30"/>
      <c r="Z104" s="30"/>
      <c r="AA104" s="30"/>
      <c r="AB104" s="30"/>
      <c r="AC104" s="30"/>
      <c r="AD104" s="30"/>
    </row>
    <row r="105" ht="22.5" customHeight="1">
      <c r="A105" s="21" t="s">
        <v>174</v>
      </c>
      <c r="B105" s="21" t="s">
        <v>175</v>
      </c>
      <c r="C105" s="23">
        <v>2.0</v>
      </c>
      <c r="D105" s="28">
        <v>15.0</v>
      </c>
      <c r="E105" s="28">
        <v>12.5</v>
      </c>
      <c r="F105" s="29">
        <f t="shared" si="14"/>
        <v>27.5</v>
      </c>
      <c r="G105" s="29">
        <f t="shared" si="13"/>
        <v>55</v>
      </c>
      <c r="H105" s="30"/>
      <c r="I105" s="31"/>
      <c r="J105" s="30"/>
      <c r="K105" s="30"/>
      <c r="L105" s="30"/>
      <c r="M105" s="30"/>
      <c r="N105" s="30"/>
      <c r="O105" s="30"/>
      <c r="P105" s="30"/>
      <c r="Q105" s="30"/>
      <c r="R105" s="30"/>
      <c r="S105" s="30"/>
      <c r="T105" s="30"/>
      <c r="U105" s="30"/>
      <c r="V105" s="30"/>
      <c r="W105" s="30"/>
      <c r="X105" s="30"/>
      <c r="Y105" s="30"/>
      <c r="Z105" s="30"/>
      <c r="AA105" s="30"/>
      <c r="AB105" s="30"/>
      <c r="AC105" s="30"/>
      <c r="AD105" s="30"/>
    </row>
    <row r="106" ht="37.5" customHeight="1">
      <c r="A106" s="21" t="s">
        <v>176</v>
      </c>
      <c r="B106" s="21" t="s">
        <v>177</v>
      </c>
      <c r="C106" s="23">
        <v>1.0</v>
      </c>
      <c r="D106" s="28">
        <v>38.0</v>
      </c>
      <c r="E106" s="28">
        <v>50.0</v>
      </c>
      <c r="F106" s="29">
        <f t="shared" si="14"/>
        <v>88</v>
      </c>
      <c r="G106" s="29">
        <f t="shared" si="13"/>
        <v>88</v>
      </c>
      <c r="H106" s="30"/>
      <c r="I106" s="31"/>
      <c r="J106" s="30"/>
      <c r="K106" s="30"/>
      <c r="L106" s="30"/>
      <c r="M106" s="30"/>
      <c r="N106" s="30"/>
      <c r="O106" s="30"/>
      <c r="P106" s="30"/>
      <c r="Q106" s="30"/>
      <c r="R106" s="30"/>
      <c r="S106" s="30"/>
      <c r="T106" s="30"/>
      <c r="U106" s="30"/>
      <c r="V106" s="30"/>
      <c r="W106" s="30"/>
      <c r="X106" s="30"/>
      <c r="Y106" s="30"/>
      <c r="Z106" s="30"/>
      <c r="AA106" s="30"/>
      <c r="AB106" s="30"/>
      <c r="AC106" s="30"/>
      <c r="AD106" s="30"/>
    </row>
    <row r="107" ht="22.5" customHeight="1">
      <c r="A107" s="25" t="s">
        <v>4</v>
      </c>
      <c r="B107" s="26" t="s">
        <v>178</v>
      </c>
      <c r="C107" s="25" t="s">
        <v>6</v>
      </c>
      <c r="D107" s="27" t="s">
        <v>7</v>
      </c>
      <c r="E107" s="27" t="s">
        <v>8</v>
      </c>
      <c r="F107" s="27" t="s">
        <v>9</v>
      </c>
      <c r="G107" s="27" t="s">
        <v>10</v>
      </c>
      <c r="H107" s="9"/>
      <c r="I107" s="9"/>
      <c r="J107" s="9"/>
      <c r="K107" s="9"/>
      <c r="L107" s="9"/>
      <c r="M107" s="9"/>
      <c r="N107" s="9"/>
      <c r="O107" s="9"/>
      <c r="P107" s="9"/>
      <c r="Q107" s="9"/>
      <c r="R107" s="9"/>
      <c r="S107" s="9"/>
      <c r="T107" s="9"/>
      <c r="U107" s="9"/>
      <c r="V107" s="9"/>
      <c r="W107" s="9"/>
      <c r="X107" s="9"/>
      <c r="Y107" s="9"/>
      <c r="Z107" s="9"/>
      <c r="AA107" s="9"/>
      <c r="AB107" s="9"/>
      <c r="AC107" s="9"/>
      <c r="AD107" s="9"/>
    </row>
    <row r="108" ht="36.0" customHeight="1">
      <c r="A108" s="21" t="s">
        <v>179</v>
      </c>
      <c r="B108" s="21" t="s">
        <v>180</v>
      </c>
      <c r="C108" s="23">
        <v>4.0</v>
      </c>
      <c r="D108" s="28">
        <v>3900.0</v>
      </c>
      <c r="E108" s="28">
        <v>0.0</v>
      </c>
      <c r="F108" s="29">
        <f t="shared" ref="F108:F110" si="15">SUM(D108+E108)</f>
        <v>3900</v>
      </c>
      <c r="G108" s="29">
        <f t="shared" ref="G108:G113" si="16">PRODUCT(C108,F108)</f>
        <v>15600</v>
      </c>
      <c r="H108" s="30"/>
      <c r="I108" s="31"/>
      <c r="J108" s="30"/>
      <c r="K108" s="30"/>
      <c r="L108" s="30"/>
      <c r="M108" s="30"/>
      <c r="N108" s="30"/>
      <c r="O108" s="30"/>
      <c r="P108" s="30"/>
      <c r="Q108" s="30"/>
      <c r="R108" s="30"/>
      <c r="S108" s="30"/>
      <c r="T108" s="30"/>
      <c r="U108" s="30"/>
      <c r="V108" s="30"/>
      <c r="W108" s="30"/>
      <c r="X108" s="30"/>
      <c r="Y108" s="30"/>
      <c r="Z108" s="30"/>
      <c r="AA108" s="30"/>
      <c r="AB108" s="30"/>
      <c r="AC108" s="30"/>
      <c r="AD108" s="30"/>
    </row>
    <row r="109" ht="22.5" customHeight="1">
      <c r="A109" s="21" t="s">
        <v>181</v>
      </c>
      <c r="B109" s="21" t="s">
        <v>182</v>
      </c>
      <c r="C109" s="23">
        <v>24.0</v>
      </c>
      <c r="D109" s="28">
        <v>450.0</v>
      </c>
      <c r="E109" s="28">
        <v>0.0</v>
      </c>
      <c r="F109" s="29">
        <f t="shared" si="15"/>
        <v>450</v>
      </c>
      <c r="G109" s="29">
        <f t="shared" si="16"/>
        <v>10800</v>
      </c>
      <c r="H109" s="30"/>
      <c r="I109" s="31"/>
      <c r="J109" s="30"/>
      <c r="K109" s="30"/>
      <c r="L109" s="30"/>
      <c r="M109" s="30"/>
      <c r="N109" s="30"/>
      <c r="O109" s="30"/>
      <c r="P109" s="30"/>
      <c r="Q109" s="30"/>
      <c r="R109" s="30"/>
      <c r="S109" s="30"/>
      <c r="T109" s="30"/>
      <c r="U109" s="30"/>
      <c r="V109" s="30"/>
      <c r="W109" s="30"/>
      <c r="X109" s="30"/>
      <c r="Y109" s="30"/>
      <c r="Z109" s="30"/>
      <c r="AA109" s="30"/>
      <c r="AB109" s="30"/>
      <c r="AC109" s="30"/>
      <c r="AD109" s="30"/>
    </row>
    <row r="110" ht="22.5" customHeight="1">
      <c r="A110" s="21" t="s">
        <v>183</v>
      </c>
      <c r="B110" s="21" t="s">
        <v>184</v>
      </c>
      <c r="C110" s="23">
        <v>1.0</v>
      </c>
      <c r="D110" s="28">
        <v>700.0</v>
      </c>
      <c r="E110" s="28">
        <v>0.0</v>
      </c>
      <c r="F110" s="29">
        <f t="shared" si="15"/>
        <v>700</v>
      </c>
      <c r="G110" s="29">
        <f t="shared" si="16"/>
        <v>700</v>
      </c>
      <c r="H110" s="30"/>
      <c r="I110" s="31"/>
      <c r="J110" s="30"/>
      <c r="K110" s="30"/>
      <c r="L110" s="30"/>
      <c r="M110" s="30"/>
      <c r="N110" s="30"/>
      <c r="O110" s="30"/>
      <c r="P110" s="30"/>
      <c r="Q110" s="30"/>
      <c r="R110" s="30"/>
      <c r="S110" s="30"/>
      <c r="T110" s="30"/>
      <c r="U110" s="30"/>
      <c r="V110" s="30"/>
      <c r="W110" s="30"/>
      <c r="X110" s="30"/>
      <c r="Y110" s="30"/>
      <c r="Z110" s="30"/>
      <c r="AA110" s="30"/>
      <c r="AB110" s="30"/>
      <c r="AC110" s="30"/>
      <c r="AD110" s="30"/>
    </row>
    <row r="111" ht="22.5" customHeight="1">
      <c r="A111" s="17" t="s">
        <v>185</v>
      </c>
      <c r="B111" s="18" t="s">
        <v>186</v>
      </c>
      <c r="C111" s="11">
        <v>1.0</v>
      </c>
      <c r="D111" s="19">
        <v>200.0</v>
      </c>
      <c r="E111" s="12">
        <v>12.5</v>
      </c>
      <c r="F111" s="13">
        <f t="shared" ref="F111:F113" si="17">D111+E111</f>
        <v>212.5</v>
      </c>
      <c r="G111" s="13">
        <f t="shared" si="16"/>
        <v>212.5</v>
      </c>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row>
    <row r="112" ht="22.5" customHeight="1">
      <c r="A112" s="10" t="s">
        <v>98</v>
      </c>
      <c r="B112" s="21" t="s">
        <v>187</v>
      </c>
      <c r="C112" s="11">
        <v>13.0</v>
      </c>
      <c r="D112" s="19">
        <v>0.0</v>
      </c>
      <c r="E112" s="12">
        <v>200.0</v>
      </c>
      <c r="F112" s="13">
        <f t="shared" si="17"/>
        <v>200</v>
      </c>
      <c r="G112" s="13">
        <f t="shared" si="16"/>
        <v>2600</v>
      </c>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row>
    <row r="113" ht="22.5" customHeight="1">
      <c r="A113" s="10" t="s">
        <v>98</v>
      </c>
      <c r="B113" s="21" t="s">
        <v>188</v>
      </c>
      <c r="C113" s="11">
        <v>7.0</v>
      </c>
      <c r="D113" s="19">
        <v>0.0</v>
      </c>
      <c r="E113" s="12">
        <v>125.0</v>
      </c>
      <c r="F113" s="13">
        <f t="shared" si="17"/>
        <v>125</v>
      </c>
      <c r="G113" s="13">
        <f t="shared" si="16"/>
        <v>875</v>
      </c>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row>
    <row r="114" ht="22.5" customHeight="1">
      <c r="A114" s="57"/>
      <c r="B114" s="58"/>
      <c r="C114" s="58"/>
      <c r="D114" s="58"/>
      <c r="E114" s="59"/>
      <c r="F114" s="60"/>
      <c r="G114" s="61"/>
      <c r="H114" s="2"/>
      <c r="I114" s="2"/>
      <c r="J114" s="2"/>
      <c r="K114" s="2"/>
      <c r="L114" s="2"/>
      <c r="M114" s="2"/>
      <c r="N114" s="2"/>
      <c r="O114" s="2"/>
      <c r="P114" s="2"/>
      <c r="Q114" s="2"/>
      <c r="R114" s="2"/>
      <c r="S114" s="2"/>
      <c r="T114" s="2"/>
      <c r="U114" s="2"/>
      <c r="V114" s="2"/>
      <c r="W114" s="2"/>
      <c r="X114" s="2"/>
      <c r="Y114" s="2"/>
      <c r="Z114" s="2"/>
      <c r="AA114" s="2"/>
      <c r="AB114" s="2"/>
      <c r="AC114" s="2"/>
      <c r="AD114" s="2"/>
    </row>
    <row r="115" ht="22.5" customHeight="1">
      <c r="A115" s="57"/>
      <c r="B115" s="62"/>
      <c r="C115" s="62"/>
      <c r="D115" s="59"/>
      <c r="E115" s="59"/>
      <c r="F115" s="59"/>
      <c r="G115" s="59"/>
      <c r="H115" s="2"/>
      <c r="I115" s="2"/>
      <c r="J115" s="2"/>
      <c r="K115" s="2"/>
      <c r="L115" s="2"/>
      <c r="M115" s="2"/>
      <c r="N115" s="2"/>
      <c r="O115" s="2"/>
      <c r="P115" s="2"/>
      <c r="Q115" s="2"/>
      <c r="R115" s="2"/>
      <c r="S115" s="2"/>
      <c r="T115" s="2"/>
      <c r="U115" s="2"/>
      <c r="V115" s="2"/>
      <c r="W115" s="2"/>
      <c r="X115" s="2"/>
      <c r="Y115" s="2"/>
      <c r="Z115" s="2"/>
      <c r="AA115" s="2"/>
      <c r="AB115" s="2"/>
      <c r="AC115" s="2"/>
      <c r="AD115" s="2"/>
    </row>
    <row r="116" ht="22.5" customHeight="1">
      <c r="A116" s="57"/>
      <c r="B116" s="63"/>
      <c r="C116" s="64"/>
      <c r="D116" s="63"/>
      <c r="E116" s="64"/>
      <c r="F116" s="63"/>
      <c r="G116" s="63"/>
      <c r="H116" s="2"/>
      <c r="I116" s="2"/>
      <c r="J116" s="2"/>
      <c r="K116" s="2"/>
      <c r="L116" s="2"/>
      <c r="M116" s="2"/>
      <c r="N116" s="2"/>
      <c r="O116" s="2"/>
      <c r="P116" s="2"/>
      <c r="Q116" s="2"/>
      <c r="R116" s="2"/>
      <c r="S116" s="2"/>
      <c r="T116" s="2"/>
      <c r="U116" s="2"/>
      <c r="V116" s="2"/>
      <c r="W116" s="2"/>
      <c r="X116" s="2"/>
      <c r="Y116" s="2"/>
      <c r="Z116" s="2"/>
      <c r="AA116" s="2"/>
      <c r="AB116" s="2"/>
      <c r="AC116" s="2"/>
      <c r="AD116" s="2"/>
    </row>
    <row r="117" ht="22.5" customHeight="1">
      <c r="A117" s="57"/>
      <c r="B117" s="65" t="s">
        <v>189</v>
      </c>
      <c r="C117" s="66"/>
      <c r="D117" s="67"/>
      <c r="E117" s="66"/>
      <c r="F117" s="67"/>
      <c r="G117" s="68">
        <f>SUM(G8:G113)</f>
        <v>153246.96</v>
      </c>
      <c r="H117" s="2"/>
      <c r="I117" s="2"/>
      <c r="J117" s="2"/>
      <c r="K117" s="2"/>
      <c r="L117" s="2"/>
      <c r="M117" s="2"/>
      <c r="N117" s="2"/>
      <c r="O117" s="2"/>
      <c r="P117" s="2"/>
      <c r="Q117" s="2"/>
      <c r="R117" s="2"/>
      <c r="S117" s="2"/>
      <c r="T117" s="2"/>
      <c r="U117" s="2"/>
      <c r="V117" s="2"/>
      <c r="W117" s="2"/>
      <c r="X117" s="2"/>
      <c r="Y117" s="2"/>
      <c r="Z117" s="2"/>
      <c r="AA117" s="2"/>
      <c r="AB117" s="2"/>
      <c r="AC117" s="2"/>
      <c r="AD117" s="2"/>
    </row>
    <row r="118" ht="22.5" customHeight="1">
      <c r="A118" s="57"/>
      <c r="B118" s="63"/>
      <c r="C118" s="64"/>
      <c r="D118" s="63"/>
      <c r="E118" s="64"/>
      <c r="F118" s="63"/>
      <c r="G118" s="63"/>
      <c r="H118" s="2"/>
      <c r="I118" s="2"/>
      <c r="J118" s="2"/>
      <c r="K118" s="2"/>
      <c r="L118" s="2"/>
      <c r="M118" s="2"/>
      <c r="N118" s="2"/>
      <c r="O118" s="2"/>
      <c r="P118" s="2"/>
      <c r="Q118" s="2"/>
      <c r="R118" s="2"/>
      <c r="S118" s="2"/>
      <c r="T118" s="2"/>
      <c r="U118" s="2"/>
      <c r="V118" s="2"/>
      <c r="W118" s="2"/>
      <c r="X118" s="2"/>
      <c r="Y118" s="2"/>
      <c r="Z118" s="2"/>
      <c r="AA118" s="2"/>
      <c r="AB118" s="2"/>
      <c r="AC118" s="2"/>
      <c r="AD118" s="2"/>
    </row>
    <row r="119" ht="22.5" customHeight="1">
      <c r="A119" s="57"/>
      <c r="B119" s="69"/>
      <c r="C119" s="70"/>
      <c r="D119" s="71"/>
      <c r="E119" s="71"/>
      <c r="F119" s="72"/>
      <c r="G119" s="71"/>
      <c r="H119" s="2"/>
      <c r="I119" s="2"/>
      <c r="J119" s="2"/>
      <c r="K119" s="2"/>
      <c r="L119" s="2"/>
      <c r="M119" s="2"/>
      <c r="N119" s="2"/>
      <c r="O119" s="2"/>
      <c r="P119" s="2"/>
      <c r="Q119" s="2"/>
      <c r="R119" s="2"/>
      <c r="S119" s="2"/>
      <c r="T119" s="2"/>
      <c r="U119" s="2"/>
      <c r="V119" s="2"/>
      <c r="W119" s="2"/>
      <c r="X119" s="2"/>
      <c r="Y119" s="2"/>
      <c r="Z119" s="2"/>
      <c r="AA119" s="2"/>
      <c r="AB119" s="2"/>
      <c r="AC119" s="2"/>
      <c r="AD119" s="2"/>
    </row>
    <row r="120" ht="15.75" customHeight="1">
      <c r="A120" s="2"/>
      <c r="H120" s="2"/>
      <c r="I120" s="2"/>
      <c r="J120" s="2"/>
      <c r="K120" s="2"/>
      <c r="L120" s="2"/>
      <c r="M120" s="2"/>
      <c r="N120" s="2"/>
      <c r="O120" s="2"/>
      <c r="P120" s="2"/>
      <c r="Q120" s="2"/>
      <c r="R120" s="2"/>
      <c r="S120" s="2"/>
      <c r="T120" s="2"/>
      <c r="U120" s="2"/>
      <c r="V120" s="2"/>
      <c r="W120" s="2"/>
      <c r="X120" s="2"/>
      <c r="Y120" s="2"/>
      <c r="Z120" s="2"/>
      <c r="AA120" s="2"/>
      <c r="AB120" s="2"/>
      <c r="AC120" s="2"/>
      <c r="AD120" s="2"/>
    </row>
    <row r="121" ht="15.75" customHeight="1">
      <c r="A121" s="2"/>
      <c r="F121" s="73" t="s">
        <v>190</v>
      </c>
      <c r="G121" s="73" t="s">
        <v>191</v>
      </c>
      <c r="H121" s="2"/>
      <c r="I121" s="2"/>
      <c r="J121" s="2"/>
      <c r="K121" s="2"/>
      <c r="L121" s="2"/>
      <c r="M121" s="2"/>
      <c r="N121" s="2"/>
      <c r="O121" s="2"/>
      <c r="P121" s="2"/>
      <c r="Q121" s="2"/>
      <c r="R121" s="2"/>
      <c r="S121" s="2"/>
      <c r="T121" s="2"/>
      <c r="U121" s="2"/>
      <c r="V121" s="2"/>
      <c r="W121" s="2"/>
      <c r="X121" s="2"/>
      <c r="Y121" s="2"/>
      <c r="Z121" s="2"/>
      <c r="AA121" s="2"/>
      <c r="AB121" s="2"/>
      <c r="AC121" s="2"/>
      <c r="AD121" s="2"/>
    </row>
    <row r="122" ht="15.75" customHeight="1">
      <c r="A122" s="2"/>
      <c r="F122" s="74" t="s">
        <v>1</v>
      </c>
      <c r="G122" s="74">
        <f>COUNTA(B7:B113)</f>
        <v>107</v>
      </c>
      <c r="H122" s="2"/>
      <c r="I122" s="2"/>
      <c r="J122" s="2"/>
      <c r="K122" s="2"/>
      <c r="L122" s="2"/>
      <c r="M122" s="2"/>
      <c r="N122" s="2"/>
      <c r="O122" s="2"/>
      <c r="P122" s="2"/>
      <c r="Q122" s="2"/>
      <c r="R122" s="2"/>
      <c r="S122" s="2"/>
      <c r="T122" s="2"/>
      <c r="U122" s="2"/>
      <c r="V122" s="2"/>
      <c r="W122" s="2"/>
      <c r="X122" s="2"/>
      <c r="Y122" s="2"/>
      <c r="Z122" s="2"/>
      <c r="AA122" s="2"/>
      <c r="AB122" s="2"/>
      <c r="AC122" s="2"/>
      <c r="AD122" s="2"/>
    </row>
    <row r="123" ht="15.75" customHeight="1">
      <c r="A123" s="2"/>
      <c r="F123" s="74" t="s">
        <v>192</v>
      </c>
      <c r="G123" s="74">
        <f>COUNTA(Proposal!B106:B212)</f>
        <v>107</v>
      </c>
      <c r="H123" s="2"/>
      <c r="I123" s="2"/>
      <c r="J123" s="2"/>
      <c r="K123" s="2"/>
      <c r="L123" s="2"/>
      <c r="M123" s="2"/>
      <c r="N123" s="2"/>
      <c r="O123" s="2"/>
      <c r="P123" s="2"/>
      <c r="Q123" s="2"/>
      <c r="R123" s="2"/>
      <c r="S123" s="2"/>
      <c r="T123" s="2"/>
      <c r="U123" s="2"/>
      <c r="V123" s="2"/>
      <c r="W123" s="2"/>
      <c r="X123" s="2"/>
      <c r="Y123" s="2"/>
      <c r="Z123" s="2"/>
      <c r="AA123" s="2"/>
      <c r="AB123" s="2"/>
      <c r="AC123" s="2"/>
      <c r="AD123" s="2"/>
    </row>
    <row r="124" ht="15.75" customHeight="1">
      <c r="A124" s="2"/>
      <c r="H124" s="2"/>
      <c r="I124" s="2"/>
      <c r="J124" s="2"/>
      <c r="K124" s="2"/>
      <c r="L124" s="2"/>
      <c r="M124" s="2"/>
      <c r="N124" s="2"/>
      <c r="O124" s="2"/>
      <c r="P124" s="2"/>
      <c r="Q124" s="2"/>
      <c r="R124" s="2"/>
      <c r="S124" s="2"/>
      <c r="T124" s="2"/>
      <c r="U124" s="2"/>
      <c r="V124" s="2"/>
      <c r="W124" s="2"/>
      <c r="X124" s="2"/>
      <c r="Y124" s="2"/>
      <c r="Z124" s="2"/>
      <c r="AA124" s="2"/>
      <c r="AB124" s="2"/>
      <c r="AC124" s="2"/>
      <c r="AD124" s="2"/>
    </row>
    <row r="125" ht="15.75" customHeight="1">
      <c r="A125" s="2"/>
      <c r="H125" s="2"/>
      <c r="I125" s="2"/>
      <c r="J125" s="2"/>
      <c r="K125" s="2"/>
      <c r="L125" s="2"/>
      <c r="M125" s="2"/>
      <c r="N125" s="2"/>
      <c r="O125" s="2"/>
      <c r="P125" s="2"/>
      <c r="Q125" s="2"/>
      <c r="R125" s="2"/>
      <c r="S125" s="2"/>
      <c r="T125" s="2"/>
      <c r="U125" s="2"/>
      <c r="V125" s="2"/>
      <c r="W125" s="2"/>
      <c r="X125" s="2"/>
      <c r="Y125" s="2"/>
      <c r="Z125" s="2"/>
      <c r="AA125" s="2"/>
      <c r="AB125" s="2"/>
      <c r="AC125" s="2"/>
      <c r="AD125" s="2"/>
    </row>
    <row r="126" ht="15.75" customHeight="1">
      <c r="A126" s="2"/>
      <c r="H126" s="2"/>
      <c r="I126" s="2"/>
      <c r="J126" s="2"/>
      <c r="K126" s="2"/>
      <c r="L126" s="2"/>
      <c r="M126" s="2"/>
      <c r="N126" s="2"/>
      <c r="O126" s="2"/>
      <c r="P126" s="2"/>
      <c r="Q126" s="2"/>
      <c r="R126" s="2"/>
      <c r="S126" s="2"/>
      <c r="T126" s="2"/>
      <c r="U126" s="2"/>
      <c r="V126" s="2"/>
      <c r="W126" s="2"/>
      <c r="X126" s="2"/>
      <c r="Y126" s="2"/>
      <c r="Z126" s="2"/>
      <c r="AA126" s="2"/>
      <c r="AB126" s="2"/>
      <c r="AC126" s="2"/>
      <c r="AD126" s="2"/>
    </row>
    <row r="127" ht="22.5" customHeight="1">
      <c r="A127" s="75"/>
      <c r="B127" s="75"/>
      <c r="C127" s="76"/>
      <c r="D127" s="77"/>
      <c r="E127" s="78"/>
      <c r="F127" s="77"/>
      <c r="G127" s="78"/>
      <c r="H127" s="2"/>
      <c r="I127" s="2"/>
      <c r="J127" s="2"/>
      <c r="K127" s="2"/>
      <c r="L127" s="2"/>
      <c r="M127" s="2"/>
      <c r="N127" s="2"/>
      <c r="O127" s="2"/>
      <c r="P127" s="2"/>
      <c r="Q127" s="2"/>
      <c r="R127" s="2"/>
      <c r="S127" s="2"/>
      <c r="T127" s="2"/>
      <c r="U127" s="2"/>
      <c r="V127" s="2"/>
      <c r="W127" s="2"/>
      <c r="X127" s="2"/>
      <c r="Y127" s="2"/>
      <c r="Z127" s="2"/>
      <c r="AA127" s="2"/>
      <c r="AB127" s="2"/>
      <c r="AC127" s="2"/>
      <c r="AD127" s="2"/>
    </row>
    <row r="128" ht="22.5" customHeight="1">
      <c r="A128" s="69"/>
      <c r="B128" s="69"/>
      <c r="C128" s="79"/>
      <c r="D128" s="72"/>
      <c r="E128" s="71"/>
      <c r="F128" s="72"/>
      <c r="G128" s="71"/>
      <c r="H128" s="2"/>
      <c r="I128" s="2"/>
      <c r="J128" s="2"/>
      <c r="K128" s="2"/>
      <c r="L128" s="2"/>
      <c r="M128" s="2"/>
      <c r="N128" s="2"/>
      <c r="O128" s="2"/>
      <c r="P128" s="2"/>
      <c r="Q128" s="2"/>
      <c r="R128" s="2"/>
      <c r="S128" s="2"/>
      <c r="T128" s="2"/>
      <c r="U128" s="2"/>
      <c r="V128" s="2"/>
      <c r="W128" s="2"/>
      <c r="X128" s="2"/>
      <c r="Y128" s="2"/>
      <c r="Z128" s="2"/>
      <c r="AA128" s="2"/>
      <c r="AB128" s="2"/>
      <c r="AC128" s="2"/>
      <c r="AD128" s="2"/>
    </row>
    <row r="129" ht="15.75" customHeight="1">
      <c r="A129" s="80"/>
      <c r="B129" s="67"/>
      <c r="C129" s="81"/>
      <c r="D129" s="81"/>
      <c r="E129" s="81"/>
      <c r="F129" s="81"/>
      <c r="G129" s="81"/>
      <c r="H129" s="2"/>
      <c r="I129" s="2"/>
      <c r="J129" s="2"/>
      <c r="K129" s="2"/>
      <c r="L129" s="2"/>
      <c r="M129" s="2"/>
      <c r="N129" s="2"/>
      <c r="O129" s="2"/>
      <c r="P129" s="2"/>
      <c r="Q129" s="2"/>
      <c r="R129" s="2"/>
      <c r="S129" s="2"/>
      <c r="T129" s="2"/>
      <c r="U129" s="2"/>
      <c r="V129" s="2"/>
      <c r="W129" s="2"/>
      <c r="X129" s="2"/>
      <c r="Y129" s="2"/>
      <c r="Z129" s="2"/>
      <c r="AA129" s="2"/>
      <c r="AB129" s="2"/>
      <c r="AC129" s="2"/>
      <c r="AD129" s="2"/>
    </row>
    <row r="130" ht="15.75" customHeight="1">
      <c r="A130" s="80"/>
      <c r="B130" s="67"/>
      <c r="C130" s="82"/>
      <c r="D130" s="82"/>
      <c r="E130" s="82"/>
      <c r="F130" s="82"/>
      <c r="G130" s="82"/>
      <c r="H130" s="83"/>
      <c r="I130" s="2"/>
      <c r="J130" s="2"/>
      <c r="K130" s="2"/>
      <c r="L130" s="2"/>
      <c r="M130" s="2"/>
      <c r="N130" s="2"/>
      <c r="O130" s="2"/>
      <c r="P130" s="2"/>
      <c r="Q130" s="2"/>
      <c r="R130" s="2"/>
      <c r="S130" s="2"/>
      <c r="T130" s="2"/>
      <c r="U130" s="2"/>
      <c r="V130" s="2"/>
      <c r="W130" s="2"/>
      <c r="X130" s="2"/>
      <c r="Y130" s="2"/>
      <c r="Z130" s="2"/>
      <c r="AA130" s="2"/>
      <c r="AB130" s="2"/>
      <c r="AC130" s="2"/>
      <c r="AD130" s="2"/>
    </row>
    <row r="131" ht="12.0" customHeight="1">
      <c r="A131" s="84"/>
      <c r="B131" s="67"/>
      <c r="C131" s="82"/>
      <c r="D131" s="82"/>
      <c r="E131" s="82"/>
      <c r="F131" s="82"/>
      <c r="G131" s="82"/>
      <c r="H131" s="83"/>
      <c r="I131" s="83"/>
      <c r="J131" s="85"/>
      <c r="K131" s="85"/>
      <c r="L131" s="85"/>
      <c r="M131" s="85"/>
      <c r="N131" s="2"/>
      <c r="O131" s="2"/>
      <c r="P131" s="2"/>
      <c r="Q131" s="2"/>
      <c r="R131" s="2"/>
      <c r="S131" s="2"/>
      <c r="T131" s="2"/>
      <c r="U131" s="2"/>
      <c r="V131" s="2"/>
      <c r="W131" s="2"/>
      <c r="X131" s="2"/>
      <c r="Y131" s="2"/>
      <c r="Z131" s="2"/>
      <c r="AA131" s="2"/>
      <c r="AB131" s="2"/>
      <c r="AC131" s="2"/>
      <c r="AD131" s="2"/>
    </row>
    <row r="132" ht="22.5" customHeight="1">
      <c r="A132" s="86"/>
      <c r="B132" s="86"/>
      <c r="C132" s="86"/>
      <c r="D132" s="87"/>
      <c r="E132" s="87"/>
      <c r="F132" s="87"/>
      <c r="G132" s="88"/>
      <c r="H132" s="89"/>
      <c r="I132" s="89"/>
      <c r="J132" s="90"/>
      <c r="K132" s="90"/>
      <c r="L132" s="90"/>
      <c r="M132" s="90"/>
      <c r="N132" s="90"/>
      <c r="O132" s="90"/>
      <c r="P132" s="90"/>
      <c r="Q132" s="90"/>
      <c r="R132" s="90"/>
      <c r="S132" s="90"/>
      <c r="T132" s="90"/>
      <c r="U132" s="90"/>
      <c r="V132" s="90"/>
      <c r="W132" s="90"/>
      <c r="X132" s="90"/>
      <c r="Y132" s="90"/>
      <c r="Z132" s="90"/>
      <c r="AA132" s="90"/>
      <c r="AB132" s="91"/>
      <c r="AC132" s="91"/>
      <c r="AD132" s="91"/>
    </row>
    <row r="133" ht="22.5" customHeight="1">
      <c r="A133" s="92"/>
      <c r="B133" s="93"/>
      <c r="C133" s="70"/>
      <c r="D133" s="72"/>
      <c r="E133" s="71"/>
      <c r="F133" s="72"/>
      <c r="G133" s="71"/>
      <c r="H133" s="83"/>
      <c r="I133" s="83"/>
      <c r="J133" s="2"/>
      <c r="K133" s="2"/>
      <c r="L133" s="2"/>
      <c r="M133" s="2"/>
      <c r="N133" s="2"/>
      <c r="O133" s="2"/>
      <c r="P133" s="2"/>
      <c r="Q133" s="2"/>
      <c r="R133" s="2"/>
      <c r="S133" s="2"/>
      <c r="T133" s="2"/>
      <c r="U133" s="2"/>
      <c r="V133" s="2"/>
      <c r="W133" s="2"/>
      <c r="X133" s="2"/>
      <c r="Y133" s="2"/>
      <c r="Z133" s="2"/>
      <c r="AA133" s="2"/>
      <c r="AB133" s="2"/>
      <c r="AC133" s="2"/>
      <c r="AD133" s="2"/>
    </row>
    <row r="134" ht="22.5" customHeight="1">
      <c r="A134" s="94"/>
      <c r="B134" s="93"/>
      <c r="C134" s="70"/>
      <c r="D134" s="72"/>
      <c r="E134" s="71"/>
      <c r="F134" s="72"/>
      <c r="G134" s="71"/>
      <c r="H134" s="83"/>
      <c r="I134" s="83"/>
      <c r="J134" s="85"/>
      <c r="K134" s="85"/>
      <c r="L134" s="85"/>
      <c r="M134" s="85"/>
      <c r="N134" s="2"/>
      <c r="O134" s="2"/>
      <c r="P134" s="2"/>
      <c r="Q134" s="2"/>
      <c r="R134" s="2"/>
      <c r="S134" s="2"/>
      <c r="T134" s="2"/>
      <c r="U134" s="2"/>
      <c r="V134" s="2"/>
      <c r="W134" s="2"/>
      <c r="X134" s="2"/>
      <c r="Y134" s="2"/>
      <c r="Z134" s="2"/>
      <c r="AA134" s="2"/>
      <c r="AB134" s="2"/>
      <c r="AC134" s="2"/>
      <c r="AD134" s="2"/>
    </row>
    <row r="135" ht="22.5" customHeight="1">
      <c r="A135" s="93"/>
      <c r="B135" s="95"/>
      <c r="C135" s="70"/>
      <c r="D135" s="72"/>
      <c r="E135" s="71"/>
      <c r="F135" s="72"/>
      <c r="G135" s="71"/>
      <c r="H135" s="83"/>
      <c r="I135" s="83"/>
      <c r="J135" s="85"/>
      <c r="K135" s="85"/>
      <c r="L135" s="85"/>
      <c r="M135" s="85"/>
      <c r="N135" s="2"/>
      <c r="O135" s="2"/>
      <c r="P135" s="2"/>
      <c r="Q135" s="2"/>
      <c r="R135" s="2"/>
      <c r="S135" s="2"/>
      <c r="T135" s="2"/>
      <c r="U135" s="2"/>
      <c r="V135" s="2"/>
      <c r="W135" s="2"/>
      <c r="X135" s="2"/>
      <c r="Y135" s="2"/>
      <c r="Z135" s="2"/>
      <c r="AA135" s="2"/>
      <c r="AB135" s="2"/>
      <c r="AC135" s="2"/>
      <c r="AD135" s="2"/>
    </row>
    <row r="136" ht="22.5" customHeight="1">
      <c r="A136" s="96"/>
      <c r="B136" s="97"/>
      <c r="C136" s="70"/>
      <c r="D136" s="72"/>
      <c r="E136" s="71"/>
      <c r="F136" s="72"/>
      <c r="G136" s="71"/>
      <c r="H136" s="83"/>
      <c r="I136" s="83"/>
      <c r="J136" s="85"/>
      <c r="K136" s="85"/>
      <c r="L136" s="85"/>
      <c r="M136" s="85"/>
      <c r="N136" s="2"/>
      <c r="O136" s="2"/>
      <c r="P136" s="2"/>
      <c r="Q136" s="2"/>
      <c r="R136" s="2"/>
      <c r="S136" s="2"/>
      <c r="T136" s="2"/>
      <c r="U136" s="2"/>
      <c r="V136" s="2"/>
      <c r="W136" s="2"/>
      <c r="X136" s="2"/>
      <c r="Y136" s="2"/>
      <c r="Z136" s="2"/>
      <c r="AA136" s="2"/>
      <c r="AB136" s="2"/>
      <c r="AC136" s="2"/>
      <c r="AD136" s="2"/>
    </row>
    <row r="137" ht="22.5" customHeight="1">
      <c r="A137" s="94"/>
      <c r="B137" s="98"/>
      <c r="C137" s="79"/>
      <c r="D137" s="72"/>
      <c r="E137" s="71"/>
      <c r="F137" s="72"/>
      <c r="G137" s="71"/>
      <c r="H137" s="83"/>
      <c r="I137" s="2"/>
      <c r="J137" s="2"/>
      <c r="K137" s="2"/>
      <c r="L137" s="2"/>
      <c r="M137" s="2"/>
      <c r="N137" s="2"/>
      <c r="O137" s="2"/>
      <c r="P137" s="2"/>
      <c r="Q137" s="2"/>
      <c r="R137" s="2"/>
      <c r="S137" s="2"/>
      <c r="T137" s="2"/>
      <c r="U137" s="2"/>
      <c r="V137" s="2"/>
      <c r="W137" s="2"/>
      <c r="X137" s="2"/>
      <c r="Y137" s="2"/>
      <c r="Z137" s="2"/>
      <c r="AA137" s="2"/>
      <c r="AB137" s="2"/>
      <c r="AC137" s="2"/>
      <c r="AD137" s="2"/>
    </row>
    <row r="138" ht="22.5" customHeight="1">
      <c r="A138" s="94"/>
      <c r="B138" s="97"/>
      <c r="C138" s="79"/>
      <c r="D138" s="72"/>
      <c r="E138" s="71"/>
      <c r="F138" s="72"/>
      <c r="G138" s="71"/>
      <c r="H138" s="83"/>
      <c r="I138" s="2"/>
      <c r="J138" s="2"/>
      <c r="K138" s="2"/>
      <c r="L138" s="2"/>
      <c r="M138" s="2"/>
      <c r="N138" s="2"/>
      <c r="O138" s="2"/>
      <c r="P138" s="2"/>
      <c r="Q138" s="2"/>
      <c r="R138" s="2"/>
      <c r="S138" s="2"/>
      <c r="T138" s="2"/>
      <c r="U138" s="2"/>
      <c r="V138" s="2"/>
      <c r="W138" s="2"/>
      <c r="X138" s="2"/>
      <c r="Y138" s="2"/>
      <c r="Z138" s="2"/>
      <c r="AA138" s="2"/>
      <c r="AB138" s="2"/>
      <c r="AC138" s="2"/>
      <c r="AD138" s="2"/>
    </row>
    <row r="139" ht="22.5" customHeight="1">
      <c r="A139" s="94"/>
      <c r="B139" s="98"/>
      <c r="C139" s="79"/>
      <c r="D139" s="72"/>
      <c r="E139" s="71"/>
      <c r="F139" s="72"/>
      <c r="G139" s="71"/>
      <c r="H139" s="83"/>
      <c r="I139" s="2"/>
      <c r="J139" s="2"/>
      <c r="K139" s="2"/>
      <c r="L139" s="2"/>
      <c r="M139" s="2"/>
      <c r="N139" s="2"/>
      <c r="O139" s="2"/>
      <c r="P139" s="2"/>
      <c r="Q139" s="2"/>
      <c r="R139" s="2"/>
      <c r="S139" s="2"/>
      <c r="T139" s="2"/>
      <c r="U139" s="2"/>
      <c r="V139" s="2"/>
      <c r="W139" s="2"/>
      <c r="X139" s="2"/>
      <c r="Y139" s="2"/>
      <c r="Z139" s="2"/>
      <c r="AA139" s="2"/>
      <c r="AB139" s="2"/>
      <c r="AC139" s="2"/>
      <c r="AD139" s="2"/>
    </row>
    <row r="140" ht="22.5" customHeight="1">
      <c r="A140" s="94"/>
      <c r="B140" s="98"/>
      <c r="C140" s="79"/>
      <c r="D140" s="72"/>
      <c r="E140" s="71"/>
      <c r="F140" s="72"/>
      <c r="G140" s="71"/>
      <c r="H140" s="83"/>
      <c r="I140" s="2"/>
      <c r="J140" s="2"/>
      <c r="K140" s="2"/>
      <c r="L140" s="2"/>
      <c r="M140" s="2"/>
      <c r="N140" s="2"/>
      <c r="O140" s="2"/>
      <c r="P140" s="2"/>
      <c r="Q140" s="2"/>
      <c r="R140" s="2"/>
      <c r="S140" s="2"/>
      <c r="T140" s="2"/>
      <c r="U140" s="2"/>
      <c r="V140" s="2"/>
      <c r="W140" s="2"/>
      <c r="X140" s="2"/>
      <c r="Y140" s="2"/>
      <c r="Z140" s="2"/>
      <c r="AA140" s="2"/>
      <c r="AB140" s="2"/>
      <c r="AC140" s="2"/>
      <c r="AD140" s="2"/>
    </row>
    <row r="141" ht="22.5" customHeight="1">
      <c r="A141" s="69"/>
      <c r="B141" s="69"/>
      <c r="C141" s="79"/>
      <c r="D141" s="72"/>
      <c r="E141" s="71"/>
      <c r="F141" s="72"/>
      <c r="G141" s="71"/>
      <c r="H141" s="83"/>
      <c r="I141" s="2"/>
      <c r="J141" s="2"/>
      <c r="K141" s="2"/>
      <c r="L141" s="2"/>
      <c r="M141" s="2"/>
      <c r="N141" s="2"/>
      <c r="O141" s="2"/>
      <c r="P141" s="2"/>
      <c r="Q141" s="2"/>
      <c r="R141" s="2"/>
      <c r="S141" s="2"/>
      <c r="T141" s="2"/>
      <c r="U141" s="2"/>
      <c r="V141" s="2"/>
      <c r="W141" s="2"/>
      <c r="X141" s="2"/>
      <c r="Y141" s="2"/>
      <c r="Z141" s="2"/>
      <c r="AA141" s="2"/>
      <c r="AB141" s="2"/>
      <c r="AC141" s="2"/>
      <c r="AD141" s="2"/>
    </row>
    <row r="142" ht="22.5" customHeight="1">
      <c r="A142" s="94"/>
      <c r="B142" s="69"/>
      <c r="C142" s="79"/>
      <c r="D142" s="72"/>
      <c r="E142" s="71"/>
      <c r="F142" s="72"/>
      <c r="G142" s="71"/>
      <c r="H142" s="83"/>
      <c r="I142" s="2"/>
      <c r="J142" s="2"/>
      <c r="K142" s="2"/>
      <c r="L142" s="2"/>
      <c r="M142" s="2"/>
      <c r="N142" s="2"/>
      <c r="O142" s="2"/>
      <c r="P142" s="2"/>
      <c r="Q142" s="2"/>
      <c r="R142" s="2"/>
      <c r="S142" s="2"/>
      <c r="T142" s="2"/>
      <c r="U142" s="2"/>
      <c r="V142" s="2"/>
      <c r="W142" s="2"/>
      <c r="X142" s="2"/>
      <c r="Y142" s="2"/>
      <c r="Z142" s="2"/>
      <c r="AA142" s="2"/>
      <c r="AB142" s="2"/>
      <c r="AC142" s="2"/>
      <c r="AD142" s="2"/>
    </row>
    <row r="143" ht="22.5" customHeight="1">
      <c r="A143" s="69"/>
      <c r="B143" s="69"/>
      <c r="C143" s="79"/>
      <c r="D143" s="72"/>
      <c r="E143" s="71"/>
      <c r="F143" s="72"/>
      <c r="G143" s="71"/>
      <c r="H143" s="83"/>
      <c r="I143" s="2"/>
      <c r="J143" s="2"/>
      <c r="K143" s="2"/>
      <c r="L143" s="2"/>
      <c r="M143" s="2"/>
      <c r="N143" s="2"/>
      <c r="O143" s="2"/>
      <c r="P143" s="2"/>
      <c r="Q143" s="2"/>
      <c r="R143" s="2"/>
      <c r="S143" s="2"/>
      <c r="T143" s="2"/>
      <c r="U143" s="2"/>
      <c r="V143" s="2"/>
      <c r="W143" s="2"/>
      <c r="X143" s="2"/>
      <c r="Y143" s="2"/>
      <c r="Z143" s="2"/>
      <c r="AA143" s="2"/>
      <c r="AB143" s="2"/>
      <c r="AC143" s="2"/>
      <c r="AD143" s="2"/>
    </row>
    <row r="144" ht="22.5" customHeight="1">
      <c r="A144" s="69"/>
      <c r="B144" s="69"/>
      <c r="C144" s="70"/>
      <c r="D144" s="71"/>
      <c r="E144" s="71"/>
      <c r="F144" s="72"/>
      <c r="G144" s="71"/>
      <c r="H144" s="83"/>
      <c r="I144" s="2"/>
      <c r="J144" s="2"/>
      <c r="K144" s="2"/>
      <c r="M144" s="2"/>
      <c r="N144" s="2"/>
      <c r="O144" s="2"/>
      <c r="P144" s="2"/>
      <c r="Q144" s="2"/>
      <c r="R144" s="2"/>
      <c r="S144" s="2"/>
      <c r="T144" s="2"/>
      <c r="U144" s="2"/>
      <c r="V144" s="2"/>
      <c r="W144" s="2"/>
      <c r="X144" s="2"/>
      <c r="Y144" s="2"/>
      <c r="Z144" s="2"/>
      <c r="AA144" s="2"/>
      <c r="AB144" s="2"/>
      <c r="AC144" s="2"/>
      <c r="AD144" s="2"/>
    </row>
    <row r="145" ht="22.5" customHeight="1">
      <c r="A145" s="69"/>
      <c r="B145" s="69"/>
      <c r="C145" s="70"/>
      <c r="D145" s="71"/>
      <c r="E145" s="71"/>
      <c r="F145" s="72"/>
      <c r="G145" s="71"/>
      <c r="H145" s="83"/>
      <c r="I145" s="2"/>
      <c r="J145" s="2"/>
      <c r="K145" s="2"/>
      <c r="L145" s="99"/>
      <c r="M145" s="2"/>
      <c r="N145" s="2"/>
      <c r="O145" s="2"/>
      <c r="P145" s="2"/>
      <c r="Q145" s="2"/>
      <c r="R145" s="2"/>
      <c r="S145" s="2"/>
      <c r="T145" s="2"/>
      <c r="U145" s="2"/>
      <c r="V145" s="2"/>
      <c r="W145" s="2"/>
      <c r="X145" s="2"/>
      <c r="Y145" s="2"/>
      <c r="Z145" s="2"/>
      <c r="AA145" s="2"/>
      <c r="AB145" s="2"/>
      <c r="AC145" s="2"/>
      <c r="AD145" s="2"/>
    </row>
    <row r="146" ht="22.5" customHeight="1">
      <c r="A146" s="86"/>
      <c r="B146" s="86"/>
      <c r="C146" s="86"/>
      <c r="D146" s="87"/>
      <c r="E146" s="87"/>
      <c r="F146" s="87"/>
      <c r="G146" s="88"/>
      <c r="H146" s="89"/>
      <c r="I146" s="9"/>
      <c r="J146" s="9"/>
      <c r="K146" s="9"/>
      <c r="L146" s="9"/>
      <c r="M146" s="9"/>
      <c r="N146" s="9"/>
      <c r="O146" s="9"/>
      <c r="P146" s="9"/>
      <c r="Q146" s="9"/>
      <c r="R146" s="9"/>
      <c r="S146" s="9"/>
      <c r="T146" s="9"/>
      <c r="U146" s="9"/>
      <c r="V146" s="9"/>
      <c r="W146" s="9"/>
      <c r="X146" s="9"/>
      <c r="Y146" s="9"/>
      <c r="Z146" s="9"/>
      <c r="AA146" s="9"/>
      <c r="AB146" s="9"/>
      <c r="AC146" s="9"/>
      <c r="AD146" s="9"/>
    </row>
    <row r="147" ht="15.75" customHeight="1">
      <c r="A147" s="100"/>
      <c r="B147" s="69"/>
      <c r="C147" s="70"/>
      <c r="D147" s="71"/>
      <c r="E147" s="71"/>
      <c r="F147" s="72"/>
      <c r="G147" s="71"/>
      <c r="H147" s="83"/>
      <c r="I147" s="2"/>
      <c r="J147" s="2"/>
      <c r="K147" s="2"/>
      <c r="L147" s="2"/>
      <c r="M147" s="2"/>
      <c r="N147" s="2"/>
      <c r="O147" s="2"/>
      <c r="P147" s="2"/>
      <c r="Q147" s="2"/>
      <c r="R147" s="2"/>
      <c r="S147" s="2"/>
      <c r="T147" s="2"/>
      <c r="U147" s="2"/>
      <c r="V147" s="2"/>
      <c r="W147" s="2"/>
      <c r="X147" s="2"/>
      <c r="Y147" s="2"/>
      <c r="Z147" s="2"/>
      <c r="AA147" s="2"/>
      <c r="AB147" s="2"/>
      <c r="AC147" s="2"/>
      <c r="AD147" s="2"/>
    </row>
    <row r="148" ht="15.75" customHeight="1">
      <c r="A148" s="101"/>
      <c r="B148" s="102"/>
      <c r="C148" s="70"/>
      <c r="D148" s="71"/>
      <c r="E148" s="71"/>
      <c r="F148" s="72"/>
      <c r="G148" s="71"/>
      <c r="H148" s="83"/>
      <c r="I148" s="2"/>
      <c r="J148" s="2"/>
      <c r="K148" s="2"/>
      <c r="L148" s="2"/>
      <c r="M148" s="2"/>
      <c r="N148" s="2"/>
      <c r="O148" s="2"/>
      <c r="P148" s="2"/>
      <c r="Q148" s="2"/>
      <c r="R148" s="2"/>
      <c r="S148" s="2"/>
      <c r="T148" s="2"/>
      <c r="U148" s="2"/>
      <c r="V148" s="2"/>
      <c r="W148" s="2"/>
      <c r="X148" s="2"/>
      <c r="Y148" s="2"/>
      <c r="Z148" s="2"/>
      <c r="AA148" s="2"/>
      <c r="AB148" s="2"/>
      <c r="AC148" s="2"/>
      <c r="AD148" s="2"/>
    </row>
    <row r="149" ht="15.75" customHeight="1">
      <c r="A149" s="103"/>
      <c r="B149" s="102"/>
      <c r="C149" s="70"/>
      <c r="D149" s="71"/>
      <c r="E149" s="71"/>
      <c r="F149" s="72"/>
      <c r="G149" s="71"/>
      <c r="H149" s="83"/>
      <c r="I149" s="2"/>
      <c r="J149" s="2"/>
      <c r="K149" s="2"/>
      <c r="L149" s="2"/>
      <c r="M149" s="2"/>
      <c r="N149" s="2"/>
      <c r="O149" s="2"/>
      <c r="P149" s="2"/>
      <c r="Q149" s="2"/>
      <c r="R149" s="2"/>
      <c r="S149" s="2"/>
      <c r="T149" s="2"/>
      <c r="U149" s="2"/>
      <c r="V149" s="2"/>
      <c r="W149" s="2"/>
      <c r="X149" s="2"/>
      <c r="Y149" s="2"/>
      <c r="Z149" s="2"/>
      <c r="AA149" s="2"/>
      <c r="AB149" s="2"/>
      <c r="AC149" s="2"/>
      <c r="AD149" s="2"/>
    </row>
    <row r="150" ht="15.75" customHeight="1">
      <c r="A150" s="101"/>
      <c r="B150" s="102"/>
      <c r="C150" s="70"/>
      <c r="D150" s="71"/>
      <c r="E150" s="71"/>
      <c r="F150" s="72"/>
      <c r="G150" s="71"/>
      <c r="H150" s="83"/>
      <c r="I150" s="2"/>
      <c r="J150" s="2"/>
      <c r="K150" s="2"/>
      <c r="L150" s="2"/>
      <c r="M150" s="2"/>
      <c r="N150" s="2"/>
      <c r="O150" s="2"/>
      <c r="P150" s="2"/>
      <c r="Q150" s="2"/>
      <c r="R150" s="2"/>
      <c r="S150" s="2"/>
      <c r="T150" s="2"/>
      <c r="U150" s="2"/>
      <c r="V150" s="2"/>
      <c r="W150" s="2"/>
      <c r="X150" s="2"/>
      <c r="Y150" s="2"/>
      <c r="Z150" s="2"/>
      <c r="AA150" s="2"/>
      <c r="AB150" s="2"/>
      <c r="AC150" s="2"/>
      <c r="AD150" s="2"/>
    </row>
    <row r="151" ht="22.5" customHeight="1">
      <c r="A151" s="101"/>
      <c r="B151" s="102"/>
      <c r="C151" s="70"/>
      <c r="D151" s="71"/>
      <c r="E151" s="71"/>
      <c r="F151" s="72"/>
      <c r="G151" s="71"/>
      <c r="H151" s="83"/>
      <c r="I151" s="2"/>
      <c r="J151" s="2"/>
      <c r="K151" s="2"/>
      <c r="L151" s="2"/>
      <c r="M151" s="2"/>
      <c r="N151" s="2"/>
      <c r="O151" s="2"/>
      <c r="P151" s="2"/>
      <c r="Q151" s="2"/>
      <c r="R151" s="2"/>
      <c r="S151" s="2"/>
      <c r="T151" s="2"/>
      <c r="U151" s="2"/>
      <c r="V151" s="2"/>
      <c r="W151" s="2"/>
      <c r="X151" s="2"/>
      <c r="Y151" s="2"/>
      <c r="Z151" s="2"/>
      <c r="AA151" s="2"/>
      <c r="AB151" s="2"/>
      <c r="AC151" s="2"/>
      <c r="AD151" s="2"/>
    </row>
    <row r="152" ht="22.5" customHeight="1">
      <c r="A152" s="86"/>
      <c r="B152" s="86"/>
      <c r="C152" s="86"/>
      <c r="D152" s="87"/>
      <c r="E152" s="87"/>
      <c r="F152" s="87"/>
      <c r="G152" s="88"/>
      <c r="H152" s="89"/>
      <c r="I152" s="9"/>
      <c r="N152" s="9"/>
      <c r="O152" s="9"/>
      <c r="P152" s="9"/>
      <c r="Q152" s="9"/>
      <c r="R152" s="9"/>
      <c r="S152" s="9"/>
      <c r="T152" s="9"/>
      <c r="U152" s="9"/>
      <c r="V152" s="9"/>
      <c r="W152" s="9"/>
      <c r="X152" s="9"/>
      <c r="Y152" s="9"/>
      <c r="Z152" s="9"/>
      <c r="AA152" s="9"/>
      <c r="AB152" s="9"/>
      <c r="AC152" s="9"/>
      <c r="AD152" s="9"/>
    </row>
    <row r="153" ht="22.5" customHeight="1">
      <c r="A153" s="100"/>
      <c r="B153" s="102"/>
      <c r="C153" s="70"/>
      <c r="D153" s="71"/>
      <c r="E153" s="71"/>
      <c r="F153" s="72"/>
      <c r="G153" s="71"/>
      <c r="H153" s="83"/>
      <c r="I153" s="2"/>
      <c r="J153" s="2"/>
      <c r="K153" s="2"/>
      <c r="L153" s="2"/>
      <c r="M153" s="2"/>
      <c r="N153" s="2"/>
      <c r="O153" s="2"/>
      <c r="P153" s="2"/>
      <c r="Q153" s="2"/>
      <c r="R153" s="2"/>
      <c r="S153" s="2"/>
      <c r="T153" s="2"/>
      <c r="U153" s="2"/>
      <c r="V153" s="2"/>
      <c r="W153" s="2"/>
      <c r="X153" s="2"/>
      <c r="Y153" s="2"/>
      <c r="Z153" s="2"/>
      <c r="AA153" s="2"/>
      <c r="AB153" s="2"/>
      <c r="AC153" s="2"/>
      <c r="AD153" s="2"/>
    </row>
    <row r="154" ht="22.5" customHeight="1">
      <c r="A154" s="101"/>
      <c r="B154" s="102"/>
      <c r="C154" s="70"/>
      <c r="D154" s="71"/>
      <c r="E154" s="71"/>
      <c r="F154" s="72"/>
      <c r="G154" s="71"/>
      <c r="H154" s="83"/>
      <c r="I154" s="2"/>
      <c r="J154" s="2"/>
      <c r="K154" s="2"/>
      <c r="L154" s="2"/>
      <c r="M154" s="2"/>
      <c r="N154" s="2"/>
      <c r="O154" s="2"/>
      <c r="P154" s="2"/>
      <c r="Q154" s="2"/>
      <c r="R154" s="2"/>
      <c r="S154" s="2"/>
      <c r="T154" s="2"/>
      <c r="U154" s="2"/>
      <c r="V154" s="2"/>
      <c r="W154" s="2"/>
      <c r="X154" s="2"/>
      <c r="Y154" s="2"/>
      <c r="Z154" s="2"/>
      <c r="AA154" s="2"/>
      <c r="AB154" s="2"/>
      <c r="AC154" s="2"/>
      <c r="AD154" s="2"/>
    </row>
    <row r="155" ht="22.5" customHeight="1">
      <c r="A155" s="86"/>
      <c r="B155" s="86"/>
      <c r="C155" s="86"/>
      <c r="D155" s="87"/>
      <c r="E155" s="87"/>
      <c r="F155" s="87"/>
      <c r="G155" s="88"/>
      <c r="H155" s="89"/>
      <c r="I155" s="9"/>
      <c r="J155" s="9"/>
      <c r="K155" s="9"/>
      <c r="L155" s="9"/>
      <c r="M155" s="9"/>
      <c r="N155" s="9"/>
      <c r="O155" s="9"/>
      <c r="P155" s="9"/>
      <c r="Q155" s="9"/>
      <c r="R155" s="9"/>
      <c r="S155" s="9"/>
      <c r="T155" s="9"/>
      <c r="U155" s="9"/>
      <c r="V155" s="9"/>
      <c r="W155" s="9"/>
      <c r="X155" s="9"/>
      <c r="Y155" s="9"/>
      <c r="Z155" s="9"/>
      <c r="AA155" s="9"/>
      <c r="AB155" s="9"/>
      <c r="AC155" s="9"/>
      <c r="AD155" s="9"/>
    </row>
    <row r="156" ht="22.5" customHeight="1">
      <c r="A156" s="69"/>
      <c r="B156" s="69"/>
      <c r="C156" s="70"/>
      <c r="D156" s="71"/>
      <c r="E156" s="71"/>
      <c r="F156" s="72"/>
      <c r="G156" s="71"/>
      <c r="H156" s="83"/>
      <c r="I156" s="81"/>
      <c r="J156" s="81"/>
      <c r="K156" s="81"/>
      <c r="L156" s="81"/>
      <c r="M156" s="81"/>
      <c r="N156" s="81"/>
      <c r="O156" s="81"/>
      <c r="P156" s="81"/>
      <c r="Q156" s="81"/>
      <c r="R156" s="81"/>
      <c r="S156" s="81"/>
      <c r="T156" s="81"/>
      <c r="U156" s="81"/>
      <c r="V156" s="81"/>
      <c r="W156" s="81"/>
      <c r="X156" s="81"/>
      <c r="Y156" s="81"/>
      <c r="Z156" s="81"/>
      <c r="AA156" s="81"/>
      <c r="AB156" s="104"/>
      <c r="AC156" s="104"/>
      <c r="AD156" s="104"/>
    </row>
    <row r="157" ht="22.5" customHeight="1">
      <c r="A157" s="69"/>
      <c r="B157" s="69"/>
      <c r="C157" s="70"/>
      <c r="D157" s="71"/>
      <c r="E157" s="71"/>
      <c r="F157" s="72"/>
      <c r="G157" s="71"/>
      <c r="H157" s="83"/>
      <c r="I157" s="2"/>
      <c r="J157" s="2"/>
      <c r="K157" s="2"/>
      <c r="L157" s="2"/>
      <c r="M157" s="2"/>
      <c r="N157" s="2"/>
      <c r="O157" s="2"/>
      <c r="P157" s="2"/>
      <c r="Q157" s="2"/>
      <c r="R157" s="2"/>
      <c r="S157" s="2"/>
      <c r="T157" s="2"/>
      <c r="U157" s="2"/>
      <c r="V157" s="2"/>
      <c r="W157" s="2"/>
      <c r="X157" s="2"/>
      <c r="Y157" s="2"/>
      <c r="Z157" s="2"/>
      <c r="AA157" s="2"/>
      <c r="AB157" s="2"/>
      <c r="AC157" s="2"/>
      <c r="AD157" s="2"/>
    </row>
    <row r="158" ht="22.5" customHeight="1">
      <c r="A158" s="69"/>
      <c r="B158" s="69"/>
      <c r="C158" s="70"/>
      <c r="D158" s="71"/>
      <c r="E158" s="71"/>
      <c r="F158" s="72"/>
      <c r="G158" s="71"/>
      <c r="H158" s="83"/>
      <c r="I158" s="81"/>
      <c r="J158" s="81"/>
      <c r="K158" s="81"/>
      <c r="L158" s="81"/>
      <c r="M158" s="81"/>
      <c r="N158" s="81"/>
      <c r="O158" s="81"/>
      <c r="P158" s="81"/>
      <c r="Q158" s="81"/>
      <c r="R158" s="81"/>
      <c r="S158" s="81"/>
      <c r="T158" s="81"/>
      <c r="U158" s="81"/>
      <c r="V158" s="81"/>
      <c r="W158" s="81"/>
      <c r="X158" s="81"/>
      <c r="Y158" s="81"/>
      <c r="Z158" s="81"/>
      <c r="AA158" s="81"/>
      <c r="AB158" s="104"/>
      <c r="AC158" s="104"/>
      <c r="AD158" s="104"/>
    </row>
    <row r="159" ht="22.5" customHeight="1">
      <c r="A159" s="69"/>
      <c r="B159" s="69"/>
      <c r="C159" s="70"/>
      <c r="D159" s="71"/>
      <c r="E159" s="71"/>
      <c r="F159" s="72"/>
      <c r="G159" s="71"/>
      <c r="H159" s="83"/>
      <c r="I159" s="2"/>
      <c r="J159" s="2"/>
      <c r="K159" s="2"/>
      <c r="L159" s="2"/>
      <c r="M159" s="2"/>
      <c r="N159" s="2"/>
      <c r="O159" s="2"/>
      <c r="P159" s="2"/>
      <c r="Q159" s="2"/>
      <c r="R159" s="2"/>
      <c r="S159" s="2"/>
      <c r="T159" s="2"/>
      <c r="U159" s="2"/>
      <c r="V159" s="2"/>
      <c r="W159" s="2"/>
      <c r="X159" s="2"/>
      <c r="Y159" s="2"/>
      <c r="Z159" s="2"/>
      <c r="AA159" s="2"/>
      <c r="AB159" s="2"/>
      <c r="AC159" s="2"/>
      <c r="AD159" s="2"/>
    </row>
    <row r="160" ht="22.5" customHeight="1">
      <c r="A160" s="69"/>
      <c r="B160" s="69"/>
      <c r="C160" s="70"/>
      <c r="D160" s="71"/>
      <c r="E160" s="71"/>
      <c r="F160" s="72"/>
      <c r="G160" s="71"/>
      <c r="H160" s="83"/>
      <c r="I160" s="2"/>
      <c r="J160" s="2"/>
      <c r="K160" s="2"/>
      <c r="L160" s="2"/>
      <c r="M160" s="2"/>
      <c r="N160" s="2"/>
      <c r="O160" s="2"/>
      <c r="P160" s="2"/>
      <c r="Q160" s="2"/>
      <c r="R160" s="2"/>
      <c r="S160" s="2"/>
      <c r="T160" s="2"/>
      <c r="U160" s="2"/>
      <c r="V160" s="2"/>
      <c r="W160" s="2"/>
      <c r="X160" s="2"/>
      <c r="Y160" s="2"/>
      <c r="Z160" s="2"/>
      <c r="AA160" s="2"/>
      <c r="AB160" s="2"/>
      <c r="AC160" s="2"/>
      <c r="AD160" s="2"/>
    </row>
    <row r="161" ht="22.5" customHeight="1">
      <c r="A161" s="81"/>
      <c r="B161" s="105"/>
      <c r="C161" s="106"/>
      <c r="D161" s="67"/>
      <c r="E161" s="107"/>
      <c r="F161" s="90"/>
      <c r="G161" s="108"/>
      <c r="H161" s="83"/>
      <c r="I161" s="2"/>
      <c r="J161" s="2"/>
      <c r="K161" s="2"/>
      <c r="L161" s="2"/>
      <c r="M161" s="2"/>
      <c r="N161" s="2"/>
      <c r="O161" s="2"/>
      <c r="P161" s="2"/>
      <c r="Q161" s="2"/>
      <c r="R161" s="2"/>
      <c r="S161" s="2"/>
      <c r="T161" s="2"/>
      <c r="U161" s="2"/>
      <c r="V161" s="2"/>
      <c r="W161" s="2"/>
      <c r="X161" s="2"/>
      <c r="Y161" s="2"/>
      <c r="Z161" s="2"/>
      <c r="AA161" s="2"/>
      <c r="AB161" s="2"/>
      <c r="AC161" s="2"/>
      <c r="AD161" s="2"/>
    </row>
    <row r="162" ht="22.5" customHeight="1">
      <c r="A162" s="81"/>
      <c r="B162" s="90"/>
      <c r="C162" s="90"/>
      <c r="D162" s="90"/>
      <c r="E162" s="81"/>
      <c r="F162" s="90"/>
      <c r="G162" s="109"/>
      <c r="H162" s="83"/>
      <c r="I162" s="2"/>
      <c r="J162" s="2"/>
      <c r="K162" s="2"/>
      <c r="L162" s="2"/>
      <c r="M162" s="2"/>
      <c r="N162" s="2"/>
      <c r="O162" s="2"/>
      <c r="P162" s="2"/>
      <c r="Q162" s="2"/>
      <c r="R162" s="2"/>
      <c r="S162" s="2"/>
      <c r="T162" s="2"/>
      <c r="U162" s="2"/>
      <c r="V162" s="2"/>
      <c r="W162" s="2"/>
      <c r="X162" s="2"/>
      <c r="Y162" s="2"/>
      <c r="Z162" s="2"/>
      <c r="AA162" s="2"/>
      <c r="AB162" s="2"/>
      <c r="AC162" s="2"/>
      <c r="AD162" s="2"/>
    </row>
    <row r="163" ht="22.5" customHeight="1">
      <c r="A163" s="81"/>
      <c r="B163" s="105"/>
      <c r="C163" s="106"/>
      <c r="D163" s="67"/>
      <c r="E163" s="107"/>
      <c r="F163" s="90"/>
      <c r="G163" s="108"/>
      <c r="H163" s="83"/>
      <c r="I163" s="2"/>
      <c r="J163" s="2"/>
      <c r="K163" s="2"/>
      <c r="L163" s="2"/>
      <c r="M163" s="2"/>
      <c r="N163" s="2"/>
      <c r="O163" s="2"/>
      <c r="P163" s="2"/>
      <c r="Q163" s="2"/>
      <c r="R163" s="2"/>
      <c r="S163" s="2"/>
      <c r="T163" s="2"/>
      <c r="U163" s="2"/>
      <c r="V163" s="2"/>
      <c r="W163" s="2"/>
      <c r="X163" s="2"/>
      <c r="Y163" s="2"/>
      <c r="Z163" s="2"/>
      <c r="AA163" s="2"/>
      <c r="AB163" s="2"/>
      <c r="AC163" s="2"/>
      <c r="AD163" s="2"/>
    </row>
    <row r="164" ht="15.75" customHeight="1">
      <c r="A164" s="81"/>
      <c r="B164" s="90"/>
      <c r="C164" s="90"/>
      <c r="D164" s="81"/>
      <c r="E164" s="81"/>
      <c r="F164" s="81"/>
      <c r="G164" s="81"/>
      <c r="H164" s="83"/>
      <c r="I164" s="2"/>
      <c r="J164" s="2"/>
      <c r="K164" s="2"/>
      <c r="L164" s="2"/>
      <c r="M164" s="2"/>
      <c r="N164" s="2"/>
      <c r="O164" s="2"/>
      <c r="P164" s="2"/>
      <c r="Q164" s="2"/>
      <c r="R164" s="2"/>
      <c r="S164" s="2"/>
      <c r="T164" s="2"/>
      <c r="U164" s="2"/>
      <c r="V164" s="2"/>
      <c r="W164" s="2"/>
      <c r="X164" s="2"/>
      <c r="Y164" s="2"/>
      <c r="Z164" s="2"/>
      <c r="AA164" s="2"/>
      <c r="AB164" s="2"/>
      <c r="AC164" s="2"/>
      <c r="AD164" s="2"/>
    </row>
    <row r="165" ht="15.75" customHeight="1">
      <c r="A165" s="81"/>
      <c r="B165" s="81"/>
      <c r="C165" s="90"/>
      <c r="D165" s="81"/>
      <c r="E165" s="107"/>
      <c r="F165" s="90"/>
      <c r="G165" s="109"/>
      <c r="H165" s="83"/>
      <c r="I165" s="2"/>
      <c r="J165" s="2"/>
      <c r="K165" s="2"/>
      <c r="L165" s="2"/>
      <c r="M165" s="2"/>
      <c r="N165" s="2"/>
      <c r="O165" s="2"/>
      <c r="P165" s="2"/>
      <c r="Q165" s="2"/>
      <c r="R165" s="2"/>
      <c r="S165" s="2"/>
      <c r="T165" s="2"/>
      <c r="U165" s="2"/>
      <c r="V165" s="2"/>
      <c r="W165" s="2"/>
      <c r="X165" s="2"/>
      <c r="Y165" s="2"/>
      <c r="Z165" s="2"/>
      <c r="AA165" s="2"/>
      <c r="AB165" s="2"/>
      <c r="AC165" s="2"/>
      <c r="AD165" s="2"/>
    </row>
    <row r="166" ht="15.75" customHeight="1">
      <c r="A166" s="81"/>
      <c r="B166" s="90"/>
      <c r="C166" s="90"/>
      <c r="D166" s="81"/>
      <c r="E166" s="110"/>
      <c r="F166" s="67"/>
      <c r="G166" s="111"/>
      <c r="H166" s="83"/>
      <c r="I166" s="2"/>
      <c r="J166" s="2"/>
      <c r="K166" s="2"/>
      <c r="L166" s="2"/>
      <c r="M166" s="2"/>
      <c r="N166" s="2"/>
      <c r="O166" s="2"/>
      <c r="P166" s="2"/>
      <c r="Q166" s="2"/>
      <c r="R166" s="2"/>
      <c r="S166" s="2"/>
      <c r="T166" s="2"/>
      <c r="U166" s="2"/>
      <c r="V166" s="2"/>
      <c r="W166" s="2"/>
      <c r="X166" s="2"/>
      <c r="Y166" s="2"/>
      <c r="Z166" s="2"/>
      <c r="AA166" s="2"/>
      <c r="AB166" s="2"/>
      <c r="AC166" s="2"/>
      <c r="AD166" s="2"/>
    </row>
    <row r="167" ht="15.75" customHeight="1">
      <c r="A167" s="81"/>
      <c r="B167" s="90"/>
      <c r="C167" s="90"/>
      <c r="D167" s="81"/>
      <c r="E167" s="107"/>
      <c r="F167" s="90"/>
      <c r="G167" s="109"/>
      <c r="H167" s="83"/>
      <c r="I167" s="2"/>
      <c r="J167" s="2"/>
      <c r="K167" s="2"/>
      <c r="L167" s="2"/>
      <c r="M167" s="2"/>
      <c r="N167" s="2"/>
      <c r="O167" s="2"/>
      <c r="P167" s="2"/>
      <c r="Q167" s="2"/>
      <c r="R167" s="2"/>
      <c r="S167" s="2"/>
      <c r="T167" s="2"/>
      <c r="U167" s="2"/>
      <c r="V167" s="2"/>
      <c r="W167" s="2"/>
      <c r="X167" s="2"/>
      <c r="Y167" s="2"/>
      <c r="Z167" s="2"/>
      <c r="AA167" s="2"/>
      <c r="AB167" s="2"/>
      <c r="AC167" s="2"/>
      <c r="AD167" s="2"/>
    </row>
    <row r="168" ht="15.75" customHeight="1">
      <c r="A168" s="82"/>
      <c r="B168" s="82"/>
      <c r="C168" s="82"/>
      <c r="D168" s="82"/>
      <c r="E168" s="82"/>
      <c r="F168" s="82"/>
      <c r="G168" s="82"/>
      <c r="H168" s="83"/>
      <c r="I168" s="2"/>
      <c r="J168" s="2"/>
      <c r="K168" s="2"/>
      <c r="L168" s="2"/>
      <c r="M168" s="2"/>
      <c r="N168" s="2"/>
      <c r="O168" s="2"/>
      <c r="P168" s="2"/>
      <c r="Q168" s="2"/>
      <c r="R168" s="2"/>
      <c r="S168" s="2"/>
      <c r="T168" s="2"/>
      <c r="U168" s="2"/>
      <c r="V168" s="2"/>
      <c r="W168" s="2"/>
      <c r="X168" s="2"/>
      <c r="Y168" s="2"/>
      <c r="Z168" s="2"/>
      <c r="AA168" s="2"/>
      <c r="AB168" s="2"/>
      <c r="AC168" s="2"/>
      <c r="AD168" s="2"/>
    </row>
    <row r="169" ht="15.75" customHeight="1">
      <c r="A169" s="82"/>
      <c r="B169" s="82"/>
      <c r="C169" s="82"/>
      <c r="D169" s="82"/>
      <c r="E169" s="82"/>
      <c r="F169" s="82"/>
      <c r="G169" s="82"/>
      <c r="H169" s="83"/>
      <c r="I169" s="2"/>
      <c r="J169" s="2"/>
      <c r="K169" s="2"/>
      <c r="L169" s="2"/>
      <c r="M169" s="2"/>
      <c r="N169" s="2"/>
      <c r="O169" s="2"/>
      <c r="P169" s="2"/>
      <c r="Q169" s="2"/>
      <c r="R169" s="2"/>
      <c r="S169" s="2"/>
      <c r="T169" s="2"/>
      <c r="U169" s="2"/>
      <c r="V169" s="2"/>
      <c r="W169" s="2"/>
      <c r="X169" s="2"/>
      <c r="Y169" s="2"/>
      <c r="Z169" s="2"/>
      <c r="AA169" s="2"/>
      <c r="AB169" s="2"/>
      <c r="AC169" s="2"/>
      <c r="AD169" s="2"/>
    </row>
    <row r="170" ht="15.75" customHeight="1">
      <c r="A170" s="80"/>
      <c r="B170" s="67"/>
      <c r="C170" s="81"/>
      <c r="D170" s="81"/>
      <c r="E170" s="81"/>
      <c r="F170" s="81"/>
      <c r="G170" s="81"/>
      <c r="H170" s="83"/>
      <c r="I170" s="2"/>
      <c r="J170" s="2"/>
      <c r="K170" s="2"/>
      <c r="L170" s="2"/>
      <c r="M170" s="2"/>
      <c r="N170" s="2"/>
      <c r="O170" s="2"/>
      <c r="P170" s="2"/>
      <c r="Q170" s="2"/>
      <c r="R170" s="2"/>
      <c r="S170" s="2"/>
      <c r="T170" s="2"/>
      <c r="U170" s="2"/>
      <c r="V170" s="2"/>
      <c r="W170" s="2"/>
      <c r="X170" s="2"/>
      <c r="Y170" s="2"/>
      <c r="Z170" s="2"/>
      <c r="AA170" s="2"/>
      <c r="AB170" s="2"/>
      <c r="AC170" s="2"/>
      <c r="AD170" s="2"/>
    </row>
    <row r="171" ht="15.75" customHeight="1">
      <c r="A171" s="80"/>
      <c r="B171" s="67"/>
      <c r="C171" s="81"/>
      <c r="D171" s="81"/>
      <c r="E171" s="81"/>
      <c r="F171" s="81"/>
      <c r="G171" s="81"/>
      <c r="H171" s="83"/>
      <c r="I171" s="2"/>
      <c r="J171" s="2"/>
      <c r="K171" s="2"/>
      <c r="L171" s="2"/>
      <c r="M171" s="2"/>
      <c r="N171" s="2"/>
      <c r="O171" s="2"/>
      <c r="P171" s="2"/>
      <c r="Q171" s="2"/>
      <c r="R171" s="2"/>
      <c r="S171" s="2"/>
      <c r="T171" s="2"/>
      <c r="U171" s="2"/>
      <c r="V171" s="2"/>
      <c r="W171" s="2"/>
      <c r="X171" s="2"/>
      <c r="Y171" s="2"/>
      <c r="Z171" s="2"/>
      <c r="AA171" s="2"/>
      <c r="AB171" s="2"/>
      <c r="AC171" s="2"/>
      <c r="AD171" s="2"/>
    </row>
    <row r="172" ht="22.5" customHeight="1">
      <c r="A172" s="86"/>
      <c r="B172" s="86"/>
      <c r="C172" s="86"/>
      <c r="D172" s="87"/>
      <c r="E172" s="87"/>
      <c r="F172" s="87"/>
      <c r="G172" s="88"/>
      <c r="H172" s="89"/>
      <c r="I172" s="9"/>
      <c r="J172" s="9"/>
      <c r="K172" s="9"/>
      <c r="L172" s="9"/>
      <c r="M172" s="9"/>
      <c r="N172" s="9"/>
      <c r="O172" s="9"/>
      <c r="P172" s="9"/>
      <c r="Q172" s="9"/>
      <c r="R172" s="9"/>
      <c r="S172" s="9"/>
      <c r="T172" s="9"/>
      <c r="U172" s="9"/>
      <c r="V172" s="9"/>
      <c r="W172" s="9"/>
      <c r="X172" s="9"/>
      <c r="Y172" s="9"/>
      <c r="Z172" s="9"/>
      <c r="AA172" s="9"/>
      <c r="AB172" s="9"/>
      <c r="AC172" s="9"/>
      <c r="AD172" s="9"/>
    </row>
    <row r="173" ht="15.75" customHeight="1">
      <c r="A173" s="112"/>
      <c r="B173" s="113"/>
      <c r="C173" s="70"/>
      <c r="D173" s="72"/>
      <c r="E173" s="71"/>
      <c r="F173" s="72"/>
      <c r="G173" s="71"/>
      <c r="H173" s="83"/>
      <c r="I173" s="2"/>
      <c r="J173" s="2"/>
      <c r="K173" s="2"/>
      <c r="L173" s="2"/>
      <c r="M173" s="2"/>
      <c r="N173" s="2"/>
      <c r="O173" s="2"/>
      <c r="P173" s="2"/>
      <c r="Q173" s="2"/>
      <c r="R173" s="2"/>
      <c r="S173" s="2"/>
      <c r="T173" s="2"/>
      <c r="U173" s="2"/>
      <c r="V173" s="2"/>
      <c r="W173" s="2"/>
      <c r="X173" s="2"/>
      <c r="Y173" s="2"/>
      <c r="Z173" s="2"/>
      <c r="AA173" s="2"/>
      <c r="AB173" s="2"/>
      <c r="AC173" s="2"/>
      <c r="AD173" s="2"/>
    </row>
    <row r="174" ht="15.75" customHeight="1">
      <c r="A174" s="114"/>
      <c r="B174" s="113"/>
      <c r="C174" s="70"/>
      <c r="D174" s="72"/>
      <c r="E174" s="71"/>
      <c r="F174" s="72"/>
      <c r="G174" s="71"/>
      <c r="H174" s="83"/>
      <c r="I174" s="2"/>
      <c r="J174" s="2"/>
      <c r="K174" s="2"/>
      <c r="L174" s="2"/>
      <c r="M174" s="2"/>
      <c r="N174" s="2"/>
      <c r="O174" s="2"/>
      <c r="P174" s="2"/>
      <c r="Q174" s="2"/>
      <c r="R174" s="2"/>
      <c r="S174" s="2"/>
      <c r="T174" s="2"/>
      <c r="U174" s="2"/>
      <c r="V174" s="2"/>
      <c r="W174" s="2"/>
      <c r="X174" s="2"/>
      <c r="Y174" s="2"/>
      <c r="Z174" s="2"/>
      <c r="AA174" s="2"/>
      <c r="AB174" s="2"/>
      <c r="AC174" s="2"/>
      <c r="AD174" s="2"/>
    </row>
    <row r="175" ht="22.5" customHeight="1">
      <c r="A175" s="113"/>
      <c r="B175" s="115"/>
      <c r="C175" s="70"/>
      <c r="D175" s="72"/>
      <c r="E175" s="71"/>
      <c r="F175" s="72"/>
      <c r="G175" s="71"/>
      <c r="H175" s="83"/>
      <c r="I175" s="2"/>
      <c r="J175" s="2"/>
      <c r="K175" s="2"/>
      <c r="L175" s="2"/>
      <c r="M175" s="2"/>
      <c r="N175" s="2"/>
      <c r="O175" s="2"/>
      <c r="P175" s="2"/>
      <c r="Q175" s="2"/>
      <c r="R175" s="2"/>
      <c r="S175" s="2"/>
      <c r="T175" s="2"/>
      <c r="U175" s="2"/>
      <c r="V175" s="2"/>
      <c r="W175" s="2"/>
      <c r="X175" s="2"/>
      <c r="Y175" s="2"/>
      <c r="Z175" s="2"/>
      <c r="AA175" s="2"/>
      <c r="AB175" s="2"/>
      <c r="AC175" s="2"/>
      <c r="AD175" s="2"/>
    </row>
    <row r="176" ht="22.5" customHeight="1">
      <c r="A176" s="113"/>
      <c r="B176" s="115"/>
      <c r="C176" s="70"/>
      <c r="D176" s="72"/>
      <c r="E176" s="71"/>
      <c r="F176" s="72"/>
      <c r="G176" s="71"/>
      <c r="H176" s="83"/>
      <c r="I176" s="2"/>
      <c r="N176" s="2"/>
      <c r="O176" s="2"/>
      <c r="P176" s="2"/>
      <c r="Q176" s="2"/>
      <c r="R176" s="2"/>
      <c r="S176" s="2"/>
      <c r="T176" s="2"/>
      <c r="U176" s="2"/>
      <c r="V176" s="2"/>
      <c r="W176" s="2"/>
      <c r="X176" s="2"/>
      <c r="Y176" s="2"/>
      <c r="Z176" s="2"/>
      <c r="AA176" s="2"/>
      <c r="AB176" s="2"/>
      <c r="AC176" s="2"/>
      <c r="AD176" s="2"/>
    </row>
    <row r="177" ht="22.5" customHeight="1">
      <c r="A177" s="116"/>
      <c r="B177" s="117"/>
      <c r="C177" s="70"/>
      <c r="D177" s="72"/>
      <c r="E177" s="71"/>
      <c r="F177" s="72"/>
      <c r="G177" s="71"/>
      <c r="H177" s="83"/>
      <c r="I177" s="2"/>
      <c r="J177" s="2"/>
      <c r="K177" s="2"/>
      <c r="L177" s="2"/>
      <c r="M177" s="2"/>
      <c r="N177" s="2"/>
      <c r="O177" s="2"/>
      <c r="P177" s="2"/>
      <c r="Q177" s="2"/>
      <c r="R177" s="2"/>
      <c r="S177" s="2"/>
      <c r="T177" s="2"/>
      <c r="U177" s="2"/>
      <c r="V177" s="2"/>
      <c r="W177" s="2"/>
      <c r="X177" s="2"/>
      <c r="Y177" s="2"/>
      <c r="Z177" s="2"/>
      <c r="AA177" s="2"/>
      <c r="AB177" s="2"/>
      <c r="AC177" s="2"/>
      <c r="AD177" s="2"/>
    </row>
    <row r="178" ht="22.5" customHeight="1">
      <c r="A178" s="114"/>
      <c r="B178" s="118"/>
      <c r="C178" s="79"/>
      <c r="D178" s="72"/>
      <c r="E178" s="71"/>
      <c r="F178" s="72"/>
      <c r="G178" s="71"/>
      <c r="H178" s="83"/>
      <c r="I178" s="2"/>
      <c r="J178" s="2"/>
      <c r="K178" s="2"/>
      <c r="L178" s="2"/>
      <c r="M178" s="2"/>
      <c r="N178" s="2"/>
      <c r="O178" s="2"/>
      <c r="P178" s="2"/>
      <c r="Q178" s="2"/>
      <c r="R178" s="2"/>
      <c r="S178" s="2"/>
      <c r="T178" s="2"/>
      <c r="U178" s="2"/>
      <c r="V178" s="2"/>
      <c r="W178" s="2"/>
      <c r="X178" s="2"/>
      <c r="Y178" s="2"/>
      <c r="Z178" s="2"/>
      <c r="AA178" s="2"/>
      <c r="AB178" s="2"/>
      <c r="AC178" s="2"/>
      <c r="AD178" s="2"/>
    </row>
    <row r="179" ht="22.5" customHeight="1">
      <c r="A179" s="114"/>
      <c r="B179" s="119"/>
      <c r="C179" s="79"/>
      <c r="D179" s="72"/>
      <c r="E179" s="71"/>
      <c r="F179" s="72"/>
      <c r="G179" s="71"/>
      <c r="H179" s="83"/>
      <c r="I179" s="2"/>
      <c r="J179" s="2"/>
      <c r="K179" s="2"/>
      <c r="L179" s="2"/>
      <c r="M179" s="2"/>
      <c r="N179" s="2"/>
      <c r="O179" s="2"/>
      <c r="P179" s="2"/>
      <c r="Q179" s="2"/>
      <c r="R179" s="2"/>
      <c r="S179" s="2"/>
      <c r="T179" s="2"/>
      <c r="U179" s="2"/>
      <c r="V179" s="2"/>
      <c r="W179" s="2"/>
      <c r="X179" s="2"/>
      <c r="Y179" s="2"/>
      <c r="Z179" s="2"/>
      <c r="AA179" s="2"/>
      <c r="AB179" s="2"/>
      <c r="AC179" s="2"/>
      <c r="AD179" s="2"/>
    </row>
    <row r="180" ht="22.5" customHeight="1">
      <c r="A180" s="120"/>
      <c r="B180" s="120"/>
      <c r="C180" s="79"/>
      <c r="D180" s="72"/>
      <c r="E180" s="71"/>
      <c r="F180" s="72"/>
      <c r="G180" s="71"/>
      <c r="H180" s="83"/>
      <c r="I180" s="2"/>
      <c r="J180" s="2"/>
      <c r="K180" s="2"/>
      <c r="L180" s="2"/>
      <c r="M180" s="2"/>
      <c r="N180" s="2"/>
      <c r="O180" s="2"/>
      <c r="P180" s="2"/>
      <c r="Q180" s="2"/>
      <c r="R180" s="2"/>
      <c r="S180" s="2"/>
      <c r="T180" s="2"/>
      <c r="U180" s="2"/>
      <c r="V180" s="2"/>
      <c r="W180" s="2"/>
      <c r="X180" s="2"/>
      <c r="Y180" s="2"/>
      <c r="Z180" s="2"/>
      <c r="AA180" s="2"/>
      <c r="AB180" s="2"/>
      <c r="AC180" s="2"/>
      <c r="AD180" s="2"/>
    </row>
    <row r="181" ht="22.5" customHeight="1">
      <c r="A181" s="114"/>
      <c r="B181" s="119"/>
      <c r="C181" s="79"/>
      <c r="D181" s="72"/>
      <c r="E181" s="71"/>
      <c r="F181" s="72"/>
      <c r="G181" s="71"/>
      <c r="H181" s="83"/>
      <c r="I181" s="2"/>
      <c r="J181" s="2"/>
      <c r="K181" s="2"/>
      <c r="L181" s="2"/>
      <c r="M181" s="2"/>
      <c r="N181" s="2"/>
      <c r="O181" s="2"/>
      <c r="P181" s="2"/>
      <c r="Q181" s="2"/>
      <c r="R181" s="2"/>
      <c r="S181" s="2"/>
      <c r="T181" s="2"/>
      <c r="U181" s="2"/>
      <c r="V181" s="2"/>
      <c r="W181" s="2"/>
      <c r="X181" s="2"/>
      <c r="Y181" s="2"/>
      <c r="Z181" s="2"/>
      <c r="AA181" s="2"/>
      <c r="AB181" s="2"/>
      <c r="AC181" s="2"/>
      <c r="AD181" s="2"/>
    </row>
    <row r="182" ht="22.5" customHeight="1">
      <c r="A182" s="114"/>
      <c r="B182" s="117"/>
      <c r="C182" s="79"/>
      <c r="D182" s="72"/>
      <c r="E182" s="71"/>
      <c r="F182" s="72"/>
      <c r="G182" s="71"/>
      <c r="H182" s="83"/>
      <c r="I182" s="2"/>
      <c r="J182" s="2"/>
      <c r="K182" s="2"/>
      <c r="L182" s="2"/>
      <c r="M182" s="2"/>
      <c r="N182" s="2"/>
      <c r="O182" s="2"/>
      <c r="P182" s="2"/>
      <c r="Q182" s="2"/>
      <c r="R182" s="2"/>
      <c r="S182" s="2"/>
      <c r="T182" s="2"/>
      <c r="U182" s="2"/>
      <c r="V182" s="2"/>
      <c r="W182" s="2"/>
      <c r="X182" s="2"/>
      <c r="Y182" s="2"/>
      <c r="Z182" s="2"/>
      <c r="AA182" s="2"/>
      <c r="AB182" s="2"/>
      <c r="AC182" s="2"/>
      <c r="AD182" s="2"/>
    </row>
    <row r="183" ht="22.5" customHeight="1">
      <c r="A183" s="114"/>
      <c r="B183" s="119"/>
      <c r="C183" s="79"/>
      <c r="D183" s="72"/>
      <c r="E183" s="71"/>
      <c r="F183" s="72"/>
      <c r="G183" s="71"/>
      <c r="H183" s="83"/>
      <c r="I183" s="2"/>
      <c r="J183" s="2"/>
      <c r="K183" s="2"/>
      <c r="L183" s="2"/>
      <c r="M183" s="2"/>
      <c r="N183" s="2"/>
      <c r="O183" s="2"/>
      <c r="P183" s="2"/>
      <c r="Q183" s="2"/>
      <c r="R183" s="2"/>
      <c r="S183" s="2"/>
      <c r="T183" s="2"/>
      <c r="U183" s="2"/>
      <c r="V183" s="2"/>
      <c r="W183" s="2"/>
      <c r="X183" s="2"/>
      <c r="Y183" s="2"/>
      <c r="Z183" s="2"/>
      <c r="AA183" s="2"/>
      <c r="AB183" s="2"/>
      <c r="AC183" s="2"/>
      <c r="AD183" s="2"/>
    </row>
    <row r="184" ht="22.5" customHeight="1">
      <c r="A184" s="114"/>
      <c r="B184" s="119"/>
      <c r="C184" s="79"/>
      <c r="D184" s="72"/>
      <c r="E184" s="71"/>
      <c r="F184" s="72"/>
      <c r="G184" s="71"/>
      <c r="H184" s="83"/>
      <c r="I184" s="2"/>
      <c r="J184" s="2"/>
      <c r="K184" s="2"/>
      <c r="L184" s="2"/>
      <c r="M184" s="2"/>
      <c r="N184" s="2"/>
      <c r="O184" s="2"/>
      <c r="P184" s="2"/>
      <c r="Q184" s="2"/>
      <c r="R184" s="2"/>
      <c r="S184" s="2"/>
      <c r="T184" s="2"/>
      <c r="U184" s="2"/>
      <c r="V184" s="2"/>
      <c r="W184" s="2"/>
      <c r="X184" s="2"/>
      <c r="Y184" s="2"/>
      <c r="Z184" s="2"/>
      <c r="AA184" s="2"/>
      <c r="AB184" s="2"/>
      <c r="AC184" s="2"/>
      <c r="AD184" s="2"/>
    </row>
    <row r="185" ht="22.5" customHeight="1">
      <c r="A185" s="118"/>
      <c r="B185" s="118"/>
      <c r="C185" s="79"/>
      <c r="D185" s="72"/>
      <c r="E185" s="71"/>
      <c r="F185" s="72"/>
      <c r="G185" s="71"/>
      <c r="H185" s="83"/>
      <c r="I185" s="2"/>
      <c r="J185" s="2"/>
      <c r="K185" s="2"/>
      <c r="L185" s="2"/>
      <c r="M185" s="2"/>
      <c r="N185" s="2"/>
      <c r="O185" s="2"/>
      <c r="P185" s="2"/>
      <c r="Q185" s="2"/>
      <c r="R185" s="2"/>
      <c r="S185" s="2"/>
      <c r="T185" s="2"/>
      <c r="U185" s="2"/>
      <c r="V185" s="2"/>
      <c r="W185" s="2"/>
      <c r="X185" s="2"/>
      <c r="Y185" s="2"/>
      <c r="Z185" s="2"/>
      <c r="AA185" s="2"/>
      <c r="AB185" s="2"/>
      <c r="AC185" s="2"/>
      <c r="AD185" s="2"/>
    </row>
    <row r="186" ht="22.5" customHeight="1">
      <c r="A186" s="114"/>
      <c r="B186" s="118"/>
      <c r="C186" s="79"/>
      <c r="D186" s="72"/>
      <c r="E186" s="71"/>
      <c r="F186" s="72"/>
      <c r="G186" s="71"/>
      <c r="H186" s="83"/>
      <c r="I186" s="2"/>
      <c r="J186" s="2"/>
      <c r="K186" s="2"/>
      <c r="L186" s="2"/>
      <c r="M186" s="2"/>
      <c r="N186" s="2"/>
      <c r="O186" s="2"/>
      <c r="P186" s="2"/>
      <c r="Q186" s="2"/>
      <c r="R186" s="2"/>
      <c r="S186" s="2"/>
      <c r="T186" s="2"/>
      <c r="U186" s="2"/>
      <c r="V186" s="2"/>
      <c r="W186" s="2"/>
      <c r="X186" s="2"/>
      <c r="Y186" s="2"/>
      <c r="Z186" s="2"/>
      <c r="AA186" s="2"/>
      <c r="AB186" s="2"/>
      <c r="AC186" s="2"/>
      <c r="AD186" s="2"/>
    </row>
    <row r="187" ht="22.5" customHeight="1">
      <c r="A187" s="118"/>
      <c r="B187" s="118"/>
      <c r="C187" s="79"/>
      <c r="D187" s="72"/>
      <c r="E187" s="71"/>
      <c r="F187" s="72"/>
      <c r="G187" s="71"/>
      <c r="H187" s="83"/>
      <c r="I187" s="2"/>
      <c r="J187" s="2"/>
      <c r="K187" s="2"/>
      <c r="L187" s="2"/>
      <c r="M187" s="2"/>
      <c r="N187" s="2"/>
      <c r="O187" s="2"/>
      <c r="P187" s="2"/>
      <c r="Q187" s="2"/>
      <c r="R187" s="2"/>
      <c r="S187" s="2"/>
      <c r="T187" s="2"/>
      <c r="U187" s="2"/>
      <c r="V187" s="2"/>
      <c r="W187" s="2"/>
      <c r="X187" s="2"/>
      <c r="Y187" s="2"/>
      <c r="Z187" s="2"/>
      <c r="AA187" s="2"/>
      <c r="AB187" s="2"/>
      <c r="AC187" s="2"/>
      <c r="AD187" s="2"/>
    </row>
    <row r="188" ht="22.5" customHeight="1">
      <c r="A188" s="118"/>
      <c r="B188" s="118"/>
      <c r="C188" s="70"/>
      <c r="D188" s="71"/>
      <c r="E188" s="71"/>
      <c r="F188" s="72"/>
      <c r="G188" s="71"/>
      <c r="H188" s="83"/>
      <c r="I188" s="2"/>
      <c r="J188" s="2"/>
      <c r="K188" s="2"/>
      <c r="L188" s="2"/>
      <c r="M188" s="2"/>
      <c r="N188" s="2"/>
      <c r="O188" s="2"/>
      <c r="P188" s="2"/>
      <c r="Q188" s="2"/>
      <c r="R188" s="2"/>
      <c r="S188" s="2"/>
      <c r="T188" s="2"/>
      <c r="U188" s="2"/>
      <c r="V188" s="2"/>
      <c r="W188" s="2"/>
      <c r="X188" s="2"/>
      <c r="Y188" s="2"/>
      <c r="Z188" s="2"/>
      <c r="AA188" s="2"/>
      <c r="AB188" s="2"/>
      <c r="AC188" s="2"/>
      <c r="AD188" s="2"/>
    </row>
    <row r="189" ht="22.5" customHeight="1">
      <c r="A189" s="69"/>
      <c r="B189" s="118"/>
      <c r="C189" s="70"/>
      <c r="D189" s="71"/>
      <c r="E189" s="71"/>
      <c r="F189" s="72"/>
      <c r="G189" s="71"/>
      <c r="H189" s="83"/>
      <c r="I189" s="81"/>
      <c r="J189" s="81"/>
      <c r="K189" s="81"/>
      <c r="L189" s="81"/>
      <c r="M189" s="81"/>
      <c r="N189" s="81"/>
      <c r="O189" s="81"/>
      <c r="P189" s="81"/>
      <c r="Q189" s="81"/>
      <c r="R189" s="81"/>
      <c r="S189" s="81"/>
      <c r="T189" s="81"/>
      <c r="U189" s="81"/>
      <c r="V189" s="81"/>
      <c r="W189" s="81"/>
      <c r="X189" s="81"/>
      <c r="Y189" s="81"/>
      <c r="Z189" s="81"/>
      <c r="AA189" s="81"/>
      <c r="AB189" s="104"/>
      <c r="AC189" s="104"/>
      <c r="AD189" s="104"/>
    </row>
    <row r="190" ht="22.5" customHeight="1">
      <c r="A190" s="86"/>
      <c r="B190" s="86"/>
      <c r="C190" s="86"/>
      <c r="D190" s="87"/>
      <c r="E190" s="87"/>
      <c r="F190" s="87"/>
      <c r="G190" s="88"/>
      <c r="H190" s="89"/>
      <c r="I190" s="9"/>
      <c r="J190" s="9"/>
      <c r="K190" s="9"/>
      <c r="L190" s="9"/>
      <c r="M190" s="9"/>
      <c r="N190" s="9"/>
      <c r="O190" s="9"/>
      <c r="P190" s="9"/>
      <c r="Q190" s="9"/>
      <c r="R190" s="9"/>
      <c r="S190" s="9"/>
      <c r="T190" s="9"/>
      <c r="U190" s="9"/>
      <c r="V190" s="9"/>
      <c r="W190" s="9"/>
      <c r="X190" s="9"/>
      <c r="Y190" s="9"/>
      <c r="Z190" s="9"/>
      <c r="AA190" s="9"/>
      <c r="AB190" s="9"/>
      <c r="AC190" s="9"/>
      <c r="AD190" s="9"/>
    </row>
    <row r="191" ht="15.75" customHeight="1">
      <c r="A191" s="100"/>
      <c r="B191" s="69"/>
      <c r="C191" s="70"/>
      <c r="D191" s="71"/>
      <c r="E191" s="71"/>
      <c r="F191" s="72"/>
      <c r="G191" s="71"/>
      <c r="H191" s="83"/>
      <c r="I191" s="2"/>
      <c r="J191" s="2"/>
      <c r="K191" s="2"/>
      <c r="L191" s="2"/>
      <c r="M191" s="2"/>
      <c r="N191" s="2"/>
      <c r="O191" s="2"/>
      <c r="P191" s="2"/>
      <c r="Q191" s="2"/>
      <c r="R191" s="2"/>
      <c r="S191" s="2"/>
      <c r="T191" s="2"/>
      <c r="U191" s="2"/>
      <c r="V191" s="2"/>
      <c r="W191" s="2"/>
      <c r="X191" s="2"/>
      <c r="Y191" s="2"/>
      <c r="Z191" s="2"/>
      <c r="AA191" s="2"/>
      <c r="AB191" s="2"/>
      <c r="AC191" s="2"/>
      <c r="AD191" s="2"/>
    </row>
    <row r="192" ht="15.75" customHeight="1">
      <c r="A192" s="101"/>
      <c r="B192" s="102"/>
      <c r="C192" s="70"/>
      <c r="D192" s="71"/>
      <c r="E192" s="71"/>
      <c r="F192" s="72"/>
      <c r="G192" s="71"/>
      <c r="H192" s="83"/>
      <c r="I192" s="2"/>
      <c r="J192" s="2"/>
      <c r="K192" s="2"/>
      <c r="L192" s="2"/>
      <c r="M192" s="2"/>
      <c r="N192" s="2"/>
      <c r="O192" s="2"/>
      <c r="P192" s="2"/>
      <c r="Q192" s="2"/>
      <c r="R192" s="2"/>
      <c r="S192" s="2"/>
      <c r="T192" s="2"/>
      <c r="U192" s="2"/>
      <c r="V192" s="2"/>
      <c r="W192" s="2"/>
      <c r="X192" s="2"/>
      <c r="Y192" s="2"/>
      <c r="Z192" s="2"/>
      <c r="AA192" s="2"/>
      <c r="AB192" s="2"/>
      <c r="AC192" s="2"/>
      <c r="AD192" s="2"/>
    </row>
    <row r="193" ht="15.75" customHeight="1">
      <c r="A193" s="101"/>
      <c r="B193" s="102"/>
      <c r="C193" s="70"/>
      <c r="D193" s="71"/>
      <c r="E193" s="71"/>
      <c r="F193" s="72"/>
      <c r="G193" s="71"/>
      <c r="H193" s="83"/>
      <c r="I193" s="2"/>
      <c r="J193" s="2"/>
      <c r="K193" s="2"/>
      <c r="L193" s="2"/>
      <c r="M193" s="2"/>
      <c r="N193" s="2"/>
      <c r="O193" s="2"/>
      <c r="P193" s="2"/>
      <c r="Q193" s="2"/>
      <c r="R193" s="2"/>
      <c r="S193" s="2"/>
      <c r="T193" s="2"/>
      <c r="U193" s="2"/>
      <c r="V193" s="2"/>
      <c r="W193" s="2"/>
      <c r="X193" s="2"/>
      <c r="Y193" s="2"/>
      <c r="Z193" s="2"/>
      <c r="AA193" s="2"/>
      <c r="AB193" s="2"/>
      <c r="AC193" s="2"/>
      <c r="AD193" s="2"/>
    </row>
    <row r="194" ht="15.75" customHeight="1">
      <c r="A194" s="101"/>
      <c r="B194" s="102"/>
      <c r="C194" s="70"/>
      <c r="D194" s="71"/>
      <c r="E194" s="71"/>
      <c r="F194" s="72"/>
      <c r="G194" s="71"/>
      <c r="H194" s="83"/>
      <c r="I194" s="2"/>
      <c r="J194" s="2"/>
      <c r="K194" s="2"/>
      <c r="L194" s="2"/>
      <c r="M194" s="2"/>
      <c r="N194" s="2"/>
      <c r="O194" s="2"/>
      <c r="P194" s="2"/>
      <c r="Q194" s="2"/>
      <c r="R194" s="2"/>
      <c r="S194" s="2"/>
      <c r="T194" s="2"/>
      <c r="U194" s="2"/>
      <c r="V194" s="2"/>
      <c r="W194" s="2"/>
      <c r="X194" s="2"/>
      <c r="Y194" s="2"/>
      <c r="Z194" s="2"/>
      <c r="AA194" s="2"/>
      <c r="AB194" s="2"/>
      <c r="AC194" s="2"/>
      <c r="AD194" s="2"/>
    </row>
    <row r="195" ht="15.75" customHeight="1">
      <c r="A195" s="101"/>
      <c r="B195" s="102"/>
      <c r="C195" s="70"/>
      <c r="D195" s="71"/>
      <c r="E195" s="71"/>
      <c r="F195" s="72"/>
      <c r="G195" s="71"/>
      <c r="H195" s="83"/>
      <c r="I195" s="2"/>
      <c r="J195" s="2"/>
      <c r="K195" s="2"/>
      <c r="L195" s="2"/>
      <c r="M195" s="121"/>
      <c r="N195" s="2"/>
      <c r="O195" s="2"/>
      <c r="P195" s="2"/>
      <c r="Q195" s="2"/>
      <c r="R195" s="2"/>
      <c r="S195" s="2"/>
      <c r="T195" s="2"/>
      <c r="U195" s="2"/>
      <c r="V195" s="2"/>
      <c r="W195" s="2"/>
      <c r="X195" s="2"/>
      <c r="Y195" s="2"/>
      <c r="Z195" s="2"/>
      <c r="AA195" s="2"/>
      <c r="AB195" s="2"/>
      <c r="AC195" s="2"/>
      <c r="AD195" s="2"/>
    </row>
    <row r="196" ht="15.75" customHeight="1">
      <c r="A196" s="101"/>
      <c r="B196" s="102"/>
      <c r="C196" s="70"/>
      <c r="D196" s="71"/>
      <c r="E196" s="71"/>
      <c r="F196" s="72"/>
      <c r="G196" s="71"/>
      <c r="H196" s="83"/>
      <c r="I196" s="2"/>
      <c r="J196" s="2"/>
      <c r="K196" s="2"/>
      <c r="L196" s="2"/>
      <c r="M196" s="2"/>
      <c r="N196" s="2"/>
      <c r="O196" s="2"/>
      <c r="P196" s="2"/>
      <c r="Q196" s="2"/>
      <c r="R196" s="2"/>
      <c r="S196" s="2"/>
      <c r="T196" s="2"/>
      <c r="U196" s="2"/>
      <c r="V196" s="2"/>
      <c r="W196" s="2"/>
      <c r="X196" s="2"/>
      <c r="Y196" s="2"/>
      <c r="Z196" s="2"/>
      <c r="AA196" s="2"/>
      <c r="AB196" s="2"/>
      <c r="AC196" s="2"/>
      <c r="AD196" s="2"/>
    </row>
    <row r="197" ht="15.75" customHeight="1">
      <c r="A197" s="101"/>
      <c r="B197" s="102"/>
      <c r="C197" s="70"/>
      <c r="D197" s="71"/>
      <c r="E197" s="71"/>
      <c r="F197" s="72"/>
      <c r="G197" s="71"/>
      <c r="H197" s="83"/>
      <c r="I197" s="2"/>
      <c r="J197" s="2"/>
      <c r="K197" s="2"/>
      <c r="L197" s="2"/>
      <c r="M197" s="2"/>
      <c r="N197" s="2"/>
      <c r="O197" s="2"/>
      <c r="P197" s="2"/>
      <c r="Q197" s="2"/>
      <c r="R197" s="2"/>
      <c r="S197" s="2"/>
      <c r="T197" s="2"/>
      <c r="U197" s="2"/>
      <c r="V197" s="2"/>
      <c r="W197" s="2"/>
      <c r="X197" s="2"/>
      <c r="Y197" s="2"/>
      <c r="Z197" s="2"/>
      <c r="AA197" s="2"/>
      <c r="AB197" s="2"/>
      <c r="AC197" s="2"/>
      <c r="AD197" s="2"/>
    </row>
    <row r="198" ht="21.0" customHeight="1">
      <c r="A198" s="101"/>
      <c r="B198" s="102"/>
      <c r="C198" s="70"/>
      <c r="D198" s="71"/>
      <c r="E198" s="71"/>
      <c r="F198" s="72"/>
      <c r="G198" s="71"/>
      <c r="H198" s="83"/>
      <c r="I198" s="2"/>
      <c r="J198" s="2"/>
      <c r="K198" s="2"/>
      <c r="L198" s="2"/>
      <c r="M198" s="2"/>
      <c r="N198" s="2"/>
      <c r="O198" s="2"/>
      <c r="P198" s="2"/>
      <c r="Q198" s="2"/>
      <c r="R198" s="2"/>
      <c r="S198" s="2"/>
      <c r="T198" s="2"/>
      <c r="U198" s="2"/>
      <c r="V198" s="2"/>
      <c r="W198" s="2"/>
      <c r="X198" s="2"/>
      <c r="Y198" s="2"/>
      <c r="Z198" s="2"/>
      <c r="AA198" s="2"/>
      <c r="AB198" s="2"/>
      <c r="AC198" s="2"/>
      <c r="AD198" s="2"/>
    </row>
    <row r="199" ht="15.75" customHeight="1">
      <c r="A199" s="101"/>
      <c r="B199" s="102"/>
      <c r="C199" s="70"/>
      <c r="D199" s="71"/>
      <c r="E199" s="71"/>
      <c r="F199" s="72"/>
      <c r="G199" s="71"/>
      <c r="H199" s="83"/>
      <c r="I199" s="2"/>
      <c r="J199" s="2"/>
      <c r="K199" s="2"/>
      <c r="L199" s="2"/>
      <c r="M199" s="2"/>
      <c r="N199" s="2"/>
      <c r="O199" s="2"/>
      <c r="P199" s="2"/>
      <c r="Q199" s="2"/>
      <c r="R199" s="2"/>
      <c r="S199" s="2"/>
      <c r="T199" s="2"/>
      <c r="U199" s="2"/>
      <c r="V199" s="2"/>
      <c r="W199" s="2"/>
      <c r="X199" s="2"/>
      <c r="Y199" s="2"/>
      <c r="Z199" s="2"/>
      <c r="AA199" s="2"/>
      <c r="AB199" s="2"/>
      <c r="AC199" s="2"/>
      <c r="AD199" s="2"/>
    </row>
    <row r="200" ht="15.75" customHeight="1">
      <c r="A200" s="103"/>
      <c r="B200" s="102"/>
      <c r="C200" s="70"/>
      <c r="D200" s="71"/>
      <c r="E200" s="71"/>
      <c r="F200" s="72"/>
      <c r="G200" s="71"/>
      <c r="H200" s="83"/>
      <c r="I200" s="2"/>
      <c r="J200" s="2"/>
      <c r="K200" s="2"/>
      <c r="L200" s="2"/>
      <c r="M200" s="2"/>
      <c r="N200" s="2"/>
      <c r="O200" s="2"/>
      <c r="P200" s="2"/>
      <c r="Q200" s="2"/>
      <c r="R200" s="2"/>
      <c r="S200" s="2"/>
      <c r="T200" s="2"/>
      <c r="U200" s="2"/>
      <c r="V200" s="2"/>
      <c r="W200" s="2"/>
      <c r="X200" s="2"/>
      <c r="Y200" s="2"/>
      <c r="Z200" s="2"/>
      <c r="AA200" s="2"/>
      <c r="AB200" s="2"/>
      <c r="AC200" s="2"/>
      <c r="AD200" s="2"/>
    </row>
    <row r="201" ht="15.75" customHeight="1">
      <c r="A201" s="101"/>
      <c r="B201" s="102"/>
      <c r="C201" s="70"/>
      <c r="D201" s="71"/>
      <c r="E201" s="71"/>
      <c r="F201" s="72"/>
      <c r="G201" s="71"/>
      <c r="H201" s="83"/>
      <c r="I201" s="2"/>
      <c r="J201" s="2"/>
      <c r="K201" s="2"/>
      <c r="L201" s="2"/>
      <c r="M201" s="2"/>
      <c r="N201" s="2"/>
      <c r="O201" s="2"/>
      <c r="P201" s="2"/>
      <c r="Q201" s="2"/>
      <c r="R201" s="2"/>
      <c r="S201" s="2"/>
      <c r="T201" s="2"/>
      <c r="U201" s="2"/>
      <c r="V201" s="2"/>
      <c r="W201" s="2"/>
      <c r="X201" s="2"/>
      <c r="Y201" s="2"/>
      <c r="Z201" s="2"/>
      <c r="AA201" s="2"/>
      <c r="AB201" s="2"/>
      <c r="AC201" s="2"/>
      <c r="AD201" s="2"/>
    </row>
    <row r="202" ht="15.75" customHeight="1">
      <c r="A202" s="101"/>
      <c r="B202" s="102"/>
      <c r="C202" s="70"/>
      <c r="D202" s="71"/>
      <c r="E202" s="71"/>
      <c r="F202" s="72"/>
      <c r="G202" s="71"/>
      <c r="H202" s="83"/>
      <c r="I202" s="2"/>
      <c r="J202" s="2"/>
      <c r="K202" s="2"/>
      <c r="L202" s="2"/>
      <c r="M202" s="2"/>
      <c r="N202" s="2"/>
      <c r="O202" s="2"/>
      <c r="P202" s="2"/>
      <c r="Q202" s="2"/>
      <c r="R202" s="2"/>
      <c r="S202" s="2"/>
      <c r="T202" s="2"/>
      <c r="U202" s="2"/>
      <c r="V202" s="2"/>
      <c r="W202" s="2"/>
      <c r="X202" s="2"/>
      <c r="Y202" s="2"/>
      <c r="Z202" s="2"/>
      <c r="AA202" s="2"/>
      <c r="AB202" s="2"/>
      <c r="AC202" s="2"/>
      <c r="AD202" s="2"/>
    </row>
    <row r="203" ht="22.5" customHeight="1">
      <c r="A203" s="86"/>
      <c r="B203" s="86"/>
      <c r="C203" s="86"/>
      <c r="D203" s="87"/>
      <c r="E203" s="87"/>
      <c r="F203" s="87"/>
      <c r="G203" s="88"/>
      <c r="H203" s="89"/>
      <c r="I203" s="9"/>
      <c r="J203" s="9"/>
      <c r="K203" s="9"/>
      <c r="L203" s="9"/>
      <c r="M203" s="9"/>
      <c r="N203" s="9"/>
      <c r="O203" s="9"/>
      <c r="P203" s="9"/>
      <c r="Q203" s="9"/>
      <c r="R203" s="9"/>
      <c r="S203" s="9"/>
      <c r="T203" s="9"/>
      <c r="U203" s="9"/>
      <c r="V203" s="9"/>
      <c r="W203" s="9"/>
      <c r="X203" s="9"/>
      <c r="Y203" s="9"/>
      <c r="Z203" s="9"/>
      <c r="AA203" s="9"/>
      <c r="AB203" s="9"/>
      <c r="AC203" s="9"/>
      <c r="AD203" s="9"/>
    </row>
    <row r="204" ht="19.5" customHeight="1">
      <c r="A204" s="101"/>
      <c r="B204" s="122"/>
      <c r="C204" s="70"/>
      <c r="D204" s="71"/>
      <c r="E204" s="71"/>
      <c r="F204" s="72"/>
      <c r="G204" s="71"/>
      <c r="H204" s="83"/>
      <c r="I204" s="2"/>
      <c r="J204" s="2"/>
      <c r="K204" s="2"/>
      <c r="L204" s="2"/>
      <c r="M204" s="2"/>
      <c r="N204" s="2"/>
      <c r="O204" s="2"/>
      <c r="P204" s="2"/>
      <c r="Q204" s="2"/>
      <c r="R204" s="2"/>
      <c r="S204" s="2"/>
      <c r="T204" s="2"/>
      <c r="U204" s="2"/>
      <c r="V204" s="2"/>
      <c r="W204" s="2"/>
      <c r="X204" s="2"/>
      <c r="Y204" s="2"/>
      <c r="Z204" s="2"/>
      <c r="AA204" s="2"/>
      <c r="AB204" s="2"/>
      <c r="AC204" s="2"/>
      <c r="AD204" s="2"/>
    </row>
    <row r="205" ht="15.75" customHeight="1">
      <c r="A205" s="123"/>
      <c r="B205" s="122"/>
      <c r="C205" s="70"/>
      <c r="D205" s="71"/>
      <c r="E205" s="71"/>
      <c r="F205" s="72"/>
      <c r="G205" s="71"/>
      <c r="H205" s="83"/>
      <c r="I205" s="2"/>
      <c r="J205" s="2"/>
      <c r="K205" s="2"/>
      <c r="L205" s="2"/>
      <c r="M205" s="2"/>
      <c r="N205" s="2"/>
      <c r="O205" s="2"/>
      <c r="P205" s="2"/>
      <c r="Q205" s="2"/>
      <c r="R205" s="2"/>
      <c r="S205" s="2"/>
      <c r="T205" s="2"/>
      <c r="U205" s="2"/>
      <c r="V205" s="2"/>
      <c r="W205" s="2"/>
      <c r="X205" s="2"/>
      <c r="Y205" s="2"/>
      <c r="Z205" s="2"/>
      <c r="AA205" s="2"/>
      <c r="AB205" s="2"/>
      <c r="AC205" s="2"/>
      <c r="AD205" s="2"/>
    </row>
    <row r="206" ht="15.75" customHeight="1">
      <c r="A206" s="101"/>
      <c r="B206" s="122"/>
      <c r="C206" s="70"/>
      <c r="D206" s="71"/>
      <c r="E206" s="71"/>
      <c r="F206" s="72"/>
      <c r="G206" s="71"/>
      <c r="H206" s="83"/>
      <c r="I206" s="2"/>
      <c r="J206" s="2"/>
      <c r="K206" s="2"/>
      <c r="L206" s="2"/>
      <c r="M206" s="2"/>
      <c r="N206" s="2"/>
      <c r="O206" s="2"/>
      <c r="P206" s="2"/>
      <c r="Q206" s="2"/>
      <c r="R206" s="2"/>
      <c r="S206" s="2"/>
      <c r="T206" s="2"/>
      <c r="U206" s="2"/>
      <c r="V206" s="2"/>
      <c r="W206" s="2"/>
      <c r="X206" s="2"/>
      <c r="Y206" s="2"/>
      <c r="Z206" s="2"/>
      <c r="AA206" s="2"/>
      <c r="AB206" s="2"/>
      <c r="AC206" s="2"/>
      <c r="AD206" s="2"/>
    </row>
    <row r="207" ht="22.5" customHeight="1">
      <c r="A207" s="101"/>
      <c r="B207" s="102"/>
      <c r="C207" s="70"/>
      <c r="D207" s="71"/>
      <c r="E207" s="71"/>
      <c r="F207" s="72"/>
      <c r="G207" s="71"/>
      <c r="H207" s="83"/>
      <c r="I207" s="2"/>
      <c r="J207" s="2"/>
      <c r="K207" s="2"/>
      <c r="L207" s="2"/>
      <c r="M207" s="2"/>
      <c r="N207" s="2"/>
      <c r="O207" s="2"/>
      <c r="P207" s="2"/>
      <c r="Q207" s="2"/>
      <c r="R207" s="2"/>
      <c r="S207" s="2"/>
      <c r="T207" s="2"/>
      <c r="U207" s="2"/>
      <c r="V207" s="2"/>
      <c r="W207" s="2"/>
      <c r="X207" s="2"/>
      <c r="Y207" s="2"/>
      <c r="Z207" s="2"/>
      <c r="AA207" s="2"/>
      <c r="AB207" s="2"/>
      <c r="AC207" s="2"/>
      <c r="AD207" s="2"/>
    </row>
    <row r="208" ht="22.5" customHeight="1">
      <c r="A208" s="100"/>
      <c r="B208" s="102"/>
      <c r="C208" s="70"/>
      <c r="D208" s="71"/>
      <c r="E208" s="71"/>
      <c r="F208" s="72"/>
      <c r="G208" s="71"/>
      <c r="H208" s="83"/>
      <c r="I208" s="2"/>
      <c r="J208" s="2"/>
      <c r="K208" s="2"/>
      <c r="L208" s="2"/>
      <c r="M208" s="2"/>
      <c r="N208" s="2"/>
      <c r="O208" s="2"/>
      <c r="P208" s="2"/>
      <c r="Q208" s="2"/>
      <c r="R208" s="2"/>
      <c r="S208" s="2"/>
      <c r="T208" s="2"/>
      <c r="U208" s="2"/>
      <c r="V208" s="2"/>
      <c r="W208" s="2"/>
      <c r="X208" s="2"/>
      <c r="Y208" s="2"/>
      <c r="Z208" s="2"/>
      <c r="AA208" s="2"/>
      <c r="AB208" s="2"/>
      <c r="AC208" s="2"/>
      <c r="AD208" s="2"/>
    </row>
    <row r="209" ht="22.5" customHeight="1">
      <c r="A209" s="101"/>
      <c r="B209" s="102"/>
      <c r="C209" s="70"/>
      <c r="D209" s="71"/>
      <c r="E209" s="71"/>
      <c r="F209" s="72"/>
      <c r="G209" s="71"/>
      <c r="H209" s="83"/>
      <c r="I209" s="2"/>
      <c r="J209" s="2"/>
      <c r="K209" s="2"/>
      <c r="L209" s="2"/>
      <c r="M209" s="2"/>
      <c r="N209" s="2"/>
      <c r="O209" s="2"/>
      <c r="P209" s="2"/>
      <c r="Q209" s="2"/>
      <c r="R209" s="2"/>
      <c r="S209" s="2"/>
      <c r="T209" s="2"/>
      <c r="U209" s="2"/>
      <c r="V209" s="2"/>
      <c r="W209" s="2"/>
      <c r="X209" s="2"/>
      <c r="Y209" s="2"/>
      <c r="Z209" s="2"/>
      <c r="AA209" s="2"/>
      <c r="AB209" s="2"/>
      <c r="AC209" s="2"/>
      <c r="AD209" s="2"/>
    </row>
    <row r="210" ht="22.5" customHeight="1">
      <c r="A210" s="101"/>
      <c r="B210" s="102"/>
      <c r="C210" s="70"/>
      <c r="D210" s="71"/>
      <c r="E210" s="71"/>
      <c r="F210" s="72"/>
      <c r="G210" s="71"/>
      <c r="H210" s="83"/>
      <c r="I210" s="2"/>
      <c r="J210" s="2"/>
      <c r="K210" s="2"/>
      <c r="L210" s="2"/>
      <c r="M210" s="2"/>
      <c r="N210" s="2"/>
      <c r="O210" s="2"/>
      <c r="P210" s="2"/>
      <c r="Q210" s="2"/>
      <c r="R210" s="2"/>
      <c r="S210" s="2"/>
      <c r="T210" s="2"/>
      <c r="U210" s="2"/>
      <c r="V210" s="2"/>
      <c r="W210" s="2"/>
      <c r="X210" s="2"/>
      <c r="Y210" s="2"/>
      <c r="Z210" s="2"/>
      <c r="AA210" s="2"/>
      <c r="AB210" s="2"/>
      <c r="AC210" s="2"/>
      <c r="AD210" s="2"/>
    </row>
    <row r="211" ht="22.5" customHeight="1">
      <c r="A211" s="101"/>
      <c r="B211" s="102"/>
      <c r="C211" s="70"/>
      <c r="D211" s="71"/>
      <c r="E211" s="71"/>
      <c r="F211" s="72"/>
      <c r="G211" s="71"/>
      <c r="H211" s="83"/>
      <c r="I211" s="2"/>
      <c r="J211" s="2"/>
      <c r="K211" s="2"/>
      <c r="L211" s="2"/>
      <c r="M211" s="2"/>
      <c r="N211" s="2"/>
      <c r="O211" s="2"/>
      <c r="P211" s="2"/>
      <c r="Q211" s="2"/>
      <c r="R211" s="2"/>
      <c r="S211" s="2"/>
      <c r="T211" s="2"/>
      <c r="U211" s="2"/>
      <c r="V211" s="2"/>
      <c r="W211" s="2"/>
      <c r="X211" s="2"/>
      <c r="Y211" s="2"/>
      <c r="Z211" s="2"/>
      <c r="AA211" s="2"/>
      <c r="AB211" s="2"/>
      <c r="AC211" s="2"/>
      <c r="AD211" s="2"/>
    </row>
    <row r="212" ht="22.5" customHeight="1">
      <c r="A212" s="86"/>
      <c r="B212" s="86"/>
      <c r="C212" s="86"/>
      <c r="D212" s="87"/>
      <c r="E212" s="87"/>
      <c r="F212" s="87"/>
      <c r="G212" s="88"/>
      <c r="H212" s="89"/>
      <c r="I212" s="9"/>
      <c r="J212" s="9"/>
      <c r="K212" s="9"/>
      <c r="L212" s="9"/>
      <c r="M212" s="9"/>
      <c r="N212" s="9"/>
      <c r="O212" s="9"/>
      <c r="P212" s="9"/>
      <c r="Q212" s="9"/>
      <c r="R212" s="9"/>
      <c r="S212" s="9"/>
      <c r="T212" s="9"/>
      <c r="U212" s="9"/>
      <c r="V212" s="9"/>
      <c r="W212" s="9"/>
      <c r="X212" s="9"/>
      <c r="Y212" s="9"/>
      <c r="Z212" s="9"/>
      <c r="AA212" s="9"/>
      <c r="AB212" s="9"/>
      <c r="AC212" s="9"/>
      <c r="AD212" s="9"/>
    </row>
    <row r="213" ht="22.5" customHeight="1">
      <c r="A213" s="69"/>
      <c r="B213" s="69"/>
      <c r="C213" s="70"/>
      <c r="D213" s="71"/>
      <c r="E213" s="71"/>
      <c r="F213" s="72"/>
      <c r="G213" s="71"/>
      <c r="H213" s="83"/>
      <c r="I213" s="2"/>
      <c r="J213" s="2"/>
      <c r="K213" s="2"/>
      <c r="L213" s="2"/>
      <c r="M213" s="2"/>
      <c r="N213" s="2"/>
      <c r="O213" s="2"/>
      <c r="P213" s="2"/>
      <c r="Q213" s="2"/>
      <c r="R213" s="2"/>
      <c r="S213" s="2"/>
      <c r="T213" s="2"/>
      <c r="U213" s="2"/>
      <c r="V213" s="2"/>
      <c r="W213" s="2"/>
      <c r="X213" s="2"/>
      <c r="Y213" s="2"/>
      <c r="Z213" s="2"/>
      <c r="AA213" s="2"/>
      <c r="AB213" s="2"/>
      <c r="AC213" s="2"/>
      <c r="AD213" s="2"/>
    </row>
    <row r="214" ht="22.5" customHeight="1">
      <c r="A214" s="69"/>
      <c r="B214" s="69"/>
      <c r="C214" s="70"/>
      <c r="D214" s="71"/>
      <c r="E214" s="71"/>
      <c r="F214" s="72"/>
      <c r="G214" s="71"/>
      <c r="H214" s="83"/>
      <c r="I214" s="2"/>
      <c r="J214" s="2"/>
      <c r="K214" s="2"/>
      <c r="L214" s="2"/>
      <c r="M214" s="2"/>
      <c r="N214" s="2"/>
      <c r="O214" s="2"/>
      <c r="P214" s="2"/>
      <c r="Q214" s="2"/>
      <c r="R214" s="2"/>
      <c r="S214" s="2"/>
      <c r="T214" s="2"/>
      <c r="U214" s="2"/>
      <c r="V214" s="2"/>
      <c r="W214" s="2"/>
      <c r="X214" s="2"/>
      <c r="Y214" s="2"/>
      <c r="Z214" s="2"/>
      <c r="AA214" s="2"/>
      <c r="AB214" s="2"/>
      <c r="AC214" s="2"/>
      <c r="AD214" s="2"/>
    </row>
    <row r="215" ht="22.5" customHeight="1">
      <c r="A215" s="69"/>
      <c r="B215" s="69"/>
      <c r="C215" s="70"/>
      <c r="D215" s="71"/>
      <c r="E215" s="71"/>
      <c r="F215" s="72"/>
      <c r="G215" s="71"/>
      <c r="H215" s="83"/>
      <c r="I215" s="2"/>
      <c r="J215" s="2"/>
      <c r="K215" s="2"/>
      <c r="L215" s="2"/>
      <c r="M215" s="2"/>
      <c r="N215" s="2"/>
      <c r="O215" s="2"/>
      <c r="P215" s="2"/>
      <c r="Q215" s="2"/>
      <c r="R215" s="2"/>
      <c r="S215" s="2"/>
      <c r="T215" s="2"/>
      <c r="U215" s="2"/>
      <c r="V215" s="2"/>
      <c r="W215" s="2"/>
      <c r="X215" s="2"/>
      <c r="Y215" s="2"/>
      <c r="Z215" s="2"/>
      <c r="AA215" s="2"/>
      <c r="AB215" s="2"/>
      <c r="AC215" s="2"/>
      <c r="AD215" s="2"/>
    </row>
    <row r="216" ht="22.5" customHeight="1">
      <c r="A216" s="69"/>
      <c r="B216" s="69"/>
      <c r="C216" s="70"/>
      <c r="D216" s="71"/>
      <c r="E216" s="71"/>
      <c r="F216" s="72"/>
      <c r="G216" s="71"/>
      <c r="H216" s="83"/>
      <c r="I216" s="2"/>
      <c r="J216" s="2"/>
      <c r="K216" s="2"/>
      <c r="L216" s="2"/>
      <c r="M216" s="2"/>
      <c r="N216" s="2"/>
      <c r="O216" s="2"/>
      <c r="P216" s="2"/>
      <c r="Q216" s="2"/>
      <c r="R216" s="2"/>
      <c r="S216" s="2"/>
      <c r="T216" s="2"/>
      <c r="U216" s="2"/>
      <c r="V216" s="2"/>
      <c r="W216" s="2"/>
      <c r="X216" s="2"/>
      <c r="Y216" s="2"/>
      <c r="Z216" s="2"/>
      <c r="AA216" s="2"/>
      <c r="AB216" s="2"/>
      <c r="AC216" s="2"/>
      <c r="AD216" s="2"/>
    </row>
    <row r="217" ht="22.5" customHeight="1">
      <c r="A217" s="69"/>
      <c r="B217" s="69"/>
      <c r="C217" s="70"/>
      <c r="D217" s="71"/>
      <c r="E217" s="71"/>
      <c r="F217" s="72"/>
      <c r="G217" s="71"/>
      <c r="H217" s="83"/>
      <c r="I217" s="2"/>
      <c r="J217" s="2"/>
      <c r="K217" s="2"/>
      <c r="L217" s="2"/>
      <c r="M217" s="2"/>
      <c r="N217" s="2"/>
      <c r="O217" s="2"/>
      <c r="P217" s="2"/>
      <c r="Q217" s="2"/>
      <c r="R217" s="2"/>
      <c r="S217" s="2"/>
      <c r="T217" s="2"/>
      <c r="U217" s="2"/>
      <c r="V217" s="2"/>
      <c r="W217" s="2"/>
      <c r="X217" s="2"/>
      <c r="Y217" s="2"/>
      <c r="Z217" s="2"/>
      <c r="AA217" s="2"/>
      <c r="AB217" s="2"/>
      <c r="AC217" s="2"/>
      <c r="AD217" s="2"/>
    </row>
    <row r="218" ht="22.5" customHeight="1">
      <c r="A218" s="69"/>
      <c r="B218" s="69"/>
      <c r="C218" s="70"/>
      <c r="D218" s="71"/>
      <c r="E218" s="71"/>
      <c r="F218" s="72"/>
      <c r="G218" s="71"/>
      <c r="H218" s="83"/>
      <c r="I218" s="2"/>
      <c r="J218" s="2"/>
      <c r="K218" s="2"/>
      <c r="L218" s="2"/>
      <c r="M218" s="2"/>
      <c r="N218" s="2"/>
      <c r="O218" s="2"/>
      <c r="P218" s="2"/>
      <c r="Q218" s="2"/>
      <c r="R218" s="2"/>
      <c r="S218" s="2"/>
      <c r="T218" s="2"/>
      <c r="U218" s="2"/>
      <c r="V218" s="2"/>
      <c r="W218" s="2"/>
      <c r="X218" s="2"/>
      <c r="Y218" s="2"/>
      <c r="Z218" s="2"/>
      <c r="AA218" s="2"/>
      <c r="AB218" s="2"/>
      <c r="AC218" s="2"/>
      <c r="AD218" s="2"/>
    </row>
    <row r="219" ht="22.5" customHeight="1">
      <c r="A219" s="69"/>
      <c r="B219" s="69"/>
      <c r="C219" s="70"/>
      <c r="D219" s="71"/>
      <c r="E219" s="71"/>
      <c r="F219" s="72"/>
      <c r="G219" s="71"/>
      <c r="H219" s="83"/>
      <c r="I219" s="2"/>
      <c r="J219" s="2"/>
      <c r="K219" s="2"/>
      <c r="L219" s="2"/>
      <c r="M219" s="2"/>
      <c r="N219" s="2"/>
      <c r="O219" s="2"/>
      <c r="P219" s="2"/>
      <c r="Q219" s="2"/>
      <c r="R219" s="2"/>
      <c r="S219" s="2"/>
      <c r="T219" s="2"/>
      <c r="U219" s="2"/>
      <c r="V219" s="2"/>
      <c r="W219" s="2"/>
      <c r="X219" s="2"/>
      <c r="Y219" s="2"/>
      <c r="Z219" s="2"/>
      <c r="AA219" s="2"/>
      <c r="AB219" s="2"/>
      <c r="AC219" s="2"/>
      <c r="AD219" s="2"/>
    </row>
    <row r="220" ht="22.5" customHeight="1">
      <c r="A220" s="69"/>
      <c r="B220" s="69"/>
      <c r="C220" s="70"/>
      <c r="D220" s="71"/>
      <c r="E220" s="71"/>
      <c r="F220" s="72"/>
      <c r="G220" s="71"/>
      <c r="H220" s="83"/>
      <c r="I220" s="2"/>
      <c r="J220" s="2"/>
      <c r="K220" s="2"/>
      <c r="L220" s="2"/>
      <c r="M220" s="2"/>
      <c r="N220" s="2"/>
      <c r="O220" s="2"/>
      <c r="P220" s="2"/>
      <c r="Q220" s="2"/>
      <c r="R220" s="2"/>
      <c r="S220" s="2"/>
      <c r="T220" s="2"/>
      <c r="U220" s="2"/>
      <c r="V220" s="2"/>
      <c r="W220" s="2"/>
      <c r="X220" s="2"/>
      <c r="Y220" s="2"/>
      <c r="Z220" s="2"/>
      <c r="AA220" s="2"/>
      <c r="AB220" s="2"/>
      <c r="AC220" s="2"/>
      <c r="AD220" s="2"/>
    </row>
    <row r="221" ht="22.5" customHeight="1">
      <c r="A221" s="81"/>
      <c r="B221" s="105"/>
      <c r="C221" s="106"/>
      <c r="D221" s="67"/>
      <c r="E221" s="107"/>
      <c r="F221" s="90"/>
      <c r="G221" s="108"/>
      <c r="H221" s="83"/>
      <c r="I221" s="2"/>
      <c r="J221" s="2"/>
      <c r="K221" s="2"/>
      <c r="L221" s="2"/>
      <c r="M221" s="2"/>
      <c r="N221" s="2"/>
      <c r="O221" s="2"/>
      <c r="P221" s="2"/>
      <c r="Q221" s="2"/>
      <c r="R221" s="2"/>
      <c r="S221" s="2"/>
      <c r="T221" s="2"/>
      <c r="U221" s="2"/>
      <c r="V221" s="2"/>
      <c r="W221" s="2"/>
      <c r="X221" s="2"/>
      <c r="Y221" s="2"/>
      <c r="Z221" s="2"/>
      <c r="AA221" s="2"/>
      <c r="AB221" s="2"/>
      <c r="AC221" s="2"/>
      <c r="AD221" s="2"/>
    </row>
    <row r="222" ht="22.5" customHeight="1">
      <c r="A222" s="81"/>
      <c r="B222" s="90"/>
      <c r="C222" s="90"/>
      <c r="D222" s="90"/>
      <c r="E222" s="81"/>
      <c r="F222" s="90"/>
      <c r="G222" s="109"/>
      <c r="H222" s="83"/>
      <c r="I222" s="2"/>
      <c r="J222" s="2"/>
      <c r="K222" s="2"/>
      <c r="L222" s="2"/>
      <c r="M222" s="2"/>
      <c r="N222" s="2"/>
      <c r="O222" s="2"/>
      <c r="P222" s="2"/>
      <c r="Q222" s="2"/>
      <c r="R222" s="2"/>
      <c r="S222" s="2"/>
      <c r="T222" s="2"/>
      <c r="U222" s="2"/>
      <c r="V222" s="2"/>
      <c r="W222" s="2"/>
      <c r="X222" s="2"/>
      <c r="Y222" s="2"/>
      <c r="Z222" s="2"/>
      <c r="AA222" s="2"/>
      <c r="AB222" s="2"/>
      <c r="AC222" s="2"/>
      <c r="AD222" s="2"/>
    </row>
    <row r="223" ht="22.5" customHeight="1">
      <c r="A223" s="81"/>
      <c r="B223" s="105"/>
      <c r="C223" s="106"/>
      <c r="D223" s="67"/>
      <c r="E223" s="107"/>
      <c r="F223" s="90"/>
      <c r="G223" s="108"/>
      <c r="H223" s="83"/>
      <c r="I223" s="2"/>
      <c r="J223" s="2"/>
      <c r="K223" s="2"/>
      <c r="L223" s="2"/>
      <c r="M223" s="2"/>
      <c r="N223" s="2"/>
      <c r="O223" s="2"/>
      <c r="P223" s="2"/>
      <c r="Q223" s="2"/>
      <c r="R223" s="2"/>
      <c r="S223" s="2"/>
      <c r="T223" s="2"/>
      <c r="U223" s="2"/>
      <c r="V223" s="2"/>
      <c r="W223" s="2"/>
      <c r="X223" s="2"/>
      <c r="Y223" s="2"/>
      <c r="Z223" s="2"/>
      <c r="AA223" s="2"/>
      <c r="AB223" s="2"/>
      <c r="AC223" s="2"/>
      <c r="AD223" s="2"/>
    </row>
    <row r="224" ht="22.5" customHeight="1">
      <c r="A224" s="81"/>
      <c r="B224" s="90"/>
      <c r="C224" s="90"/>
      <c r="D224" s="81"/>
      <c r="E224" s="81"/>
      <c r="F224" s="81"/>
      <c r="G224" s="81"/>
      <c r="H224" s="83"/>
      <c r="I224" s="2"/>
      <c r="J224" s="2"/>
      <c r="K224" s="2"/>
      <c r="L224" s="2"/>
      <c r="M224" s="2"/>
      <c r="N224" s="2"/>
      <c r="O224" s="2"/>
      <c r="P224" s="2"/>
      <c r="Q224" s="2"/>
      <c r="R224" s="2"/>
      <c r="S224" s="2"/>
      <c r="T224" s="2"/>
      <c r="U224" s="2"/>
      <c r="V224" s="2"/>
      <c r="W224" s="2"/>
      <c r="X224" s="2"/>
      <c r="Y224" s="2"/>
      <c r="Z224" s="2"/>
      <c r="AA224" s="2"/>
      <c r="AB224" s="2"/>
      <c r="AC224" s="2"/>
      <c r="AD224" s="2"/>
    </row>
    <row r="225" ht="22.5" customHeight="1">
      <c r="A225" s="81"/>
      <c r="B225" s="81"/>
      <c r="C225" s="90"/>
      <c r="D225" s="81"/>
      <c r="E225" s="107"/>
      <c r="F225" s="90"/>
      <c r="G225" s="109"/>
      <c r="H225" s="83"/>
      <c r="I225" s="2"/>
      <c r="J225" s="2"/>
      <c r="K225" s="2"/>
      <c r="L225" s="2"/>
      <c r="M225" s="2"/>
      <c r="N225" s="2"/>
      <c r="O225" s="2"/>
      <c r="P225" s="2"/>
      <c r="Q225" s="2"/>
      <c r="R225" s="2"/>
      <c r="S225" s="2"/>
      <c r="T225" s="2"/>
      <c r="U225" s="2"/>
      <c r="V225" s="2"/>
      <c r="W225" s="2"/>
      <c r="X225" s="2"/>
      <c r="Y225" s="2"/>
      <c r="Z225" s="2"/>
      <c r="AA225" s="2"/>
      <c r="AB225" s="2"/>
      <c r="AC225" s="2"/>
      <c r="AD225" s="2"/>
    </row>
    <row r="226" ht="15.75" customHeight="1">
      <c r="A226" s="81"/>
      <c r="B226" s="90"/>
      <c r="C226" s="90"/>
      <c r="D226" s="81"/>
      <c r="E226" s="110"/>
      <c r="F226" s="67"/>
      <c r="G226" s="111"/>
      <c r="H226" s="83"/>
      <c r="I226" s="2"/>
      <c r="J226" s="2"/>
      <c r="K226" s="2"/>
      <c r="L226" s="2"/>
      <c r="M226" s="2"/>
      <c r="N226" s="2"/>
      <c r="O226" s="2"/>
      <c r="P226" s="2"/>
      <c r="Q226" s="2"/>
      <c r="R226" s="2"/>
      <c r="S226" s="2"/>
      <c r="T226" s="2"/>
      <c r="U226" s="2"/>
      <c r="V226" s="2"/>
      <c r="W226" s="2"/>
      <c r="X226" s="2"/>
      <c r="Y226" s="2"/>
      <c r="Z226" s="2"/>
      <c r="AA226" s="2"/>
      <c r="AB226" s="2"/>
      <c r="AC226" s="2"/>
      <c r="AD226" s="2"/>
    </row>
    <row r="227" ht="15.75" customHeight="1">
      <c r="A227" s="81"/>
      <c r="B227" s="90"/>
      <c r="C227" s="90"/>
      <c r="D227" s="81"/>
      <c r="E227" s="107"/>
      <c r="F227" s="90"/>
      <c r="G227" s="109"/>
      <c r="H227" s="83"/>
      <c r="I227" s="2"/>
      <c r="J227" s="2"/>
      <c r="K227" s="2"/>
      <c r="L227" s="2"/>
      <c r="M227" s="2"/>
      <c r="N227" s="2"/>
      <c r="O227" s="2"/>
      <c r="P227" s="2"/>
      <c r="Q227" s="2"/>
      <c r="R227" s="2"/>
      <c r="S227" s="2"/>
      <c r="T227" s="2"/>
      <c r="U227" s="2"/>
      <c r="V227" s="2"/>
      <c r="W227" s="2"/>
      <c r="X227" s="2"/>
      <c r="Y227" s="2"/>
      <c r="Z227" s="2"/>
      <c r="AA227" s="2"/>
      <c r="AB227" s="2"/>
      <c r="AC227" s="2"/>
      <c r="AD227" s="2"/>
    </row>
    <row r="228" ht="15.75" customHeight="1">
      <c r="A228" s="82"/>
      <c r="B228" s="82"/>
      <c r="C228" s="82"/>
      <c r="D228" s="82"/>
      <c r="E228" s="82"/>
      <c r="F228" s="82"/>
      <c r="G228" s="82"/>
      <c r="H228" s="83"/>
      <c r="I228" s="2"/>
      <c r="J228" s="2"/>
      <c r="K228" s="2"/>
      <c r="L228" s="2"/>
      <c r="M228" s="2"/>
      <c r="N228" s="2"/>
      <c r="O228" s="2"/>
      <c r="P228" s="2"/>
      <c r="Q228" s="2"/>
      <c r="R228" s="2"/>
      <c r="S228" s="2"/>
      <c r="T228" s="2"/>
      <c r="U228" s="2"/>
      <c r="V228" s="2"/>
      <c r="W228" s="2"/>
      <c r="X228" s="2"/>
      <c r="Y228" s="2"/>
      <c r="Z228" s="2"/>
      <c r="AA228" s="2"/>
      <c r="AB228" s="2"/>
      <c r="AC228" s="2"/>
      <c r="AD228" s="2"/>
    </row>
    <row r="229" ht="15.75" customHeight="1">
      <c r="A229" s="82"/>
      <c r="B229" s="82"/>
      <c r="C229" s="82"/>
      <c r="D229" s="82"/>
      <c r="E229" s="82"/>
      <c r="F229" s="82"/>
      <c r="G229" s="82"/>
      <c r="H229" s="83"/>
      <c r="I229" s="2"/>
      <c r="J229" s="2"/>
      <c r="K229" s="2"/>
      <c r="L229" s="2"/>
      <c r="M229" s="2"/>
      <c r="N229" s="2"/>
      <c r="O229" s="2"/>
      <c r="P229" s="2"/>
      <c r="Q229" s="2"/>
      <c r="R229" s="2"/>
      <c r="S229" s="2"/>
      <c r="T229" s="2"/>
      <c r="U229" s="2"/>
      <c r="V229" s="2"/>
      <c r="W229" s="2"/>
      <c r="X229" s="2"/>
      <c r="Y229" s="2"/>
      <c r="Z229" s="2"/>
      <c r="AA229" s="2"/>
      <c r="AB229" s="2"/>
      <c r="AC229" s="2"/>
      <c r="AD229" s="2"/>
    </row>
    <row r="230" ht="15.75" customHeight="1">
      <c r="A230" s="80"/>
      <c r="B230" s="67"/>
      <c r="C230" s="81"/>
      <c r="D230" s="81"/>
      <c r="E230" s="81"/>
      <c r="F230" s="81"/>
      <c r="G230" s="81"/>
      <c r="H230" s="83"/>
      <c r="I230" s="2"/>
      <c r="J230" s="2"/>
      <c r="K230" s="2"/>
      <c r="L230" s="2"/>
      <c r="M230" s="2"/>
      <c r="N230" s="2"/>
      <c r="O230" s="2"/>
      <c r="P230" s="2"/>
      <c r="Q230" s="2"/>
      <c r="R230" s="2"/>
      <c r="S230" s="2"/>
      <c r="T230" s="2"/>
      <c r="U230" s="2"/>
      <c r="V230" s="2"/>
      <c r="W230" s="2"/>
      <c r="X230" s="2"/>
      <c r="Y230" s="2"/>
      <c r="Z230" s="2"/>
      <c r="AA230" s="2"/>
      <c r="AB230" s="2"/>
      <c r="AC230" s="2"/>
      <c r="AD230" s="2"/>
    </row>
    <row r="231" ht="15.75" customHeight="1">
      <c r="A231" s="80"/>
      <c r="B231" s="67"/>
      <c r="C231" s="81"/>
      <c r="D231" s="81"/>
      <c r="E231" s="81"/>
      <c r="F231" s="81"/>
      <c r="G231" s="81"/>
      <c r="H231" s="83"/>
      <c r="I231" s="2"/>
      <c r="J231" s="2"/>
      <c r="K231" s="2"/>
      <c r="L231" s="2"/>
      <c r="M231" s="2"/>
      <c r="N231" s="2"/>
      <c r="O231" s="2"/>
      <c r="P231" s="2"/>
      <c r="Q231" s="2"/>
      <c r="R231" s="2"/>
      <c r="S231" s="2"/>
      <c r="T231" s="2"/>
      <c r="U231" s="2"/>
      <c r="V231" s="2"/>
      <c r="W231" s="2"/>
      <c r="X231" s="2"/>
      <c r="Y231" s="2"/>
      <c r="Z231" s="2"/>
      <c r="AA231" s="2"/>
      <c r="AB231" s="2"/>
      <c r="AC231" s="2"/>
      <c r="AD231" s="2"/>
    </row>
    <row r="232" ht="22.5" customHeight="1">
      <c r="A232" s="86"/>
      <c r="B232" s="86"/>
      <c r="C232" s="86"/>
      <c r="D232" s="87"/>
      <c r="E232" s="87"/>
      <c r="F232" s="87"/>
      <c r="G232" s="88"/>
      <c r="H232" s="89"/>
      <c r="I232" s="9"/>
      <c r="J232" s="9"/>
      <c r="K232" s="9"/>
      <c r="L232" s="9"/>
      <c r="M232" s="9"/>
      <c r="N232" s="9"/>
      <c r="O232" s="9"/>
      <c r="P232" s="9"/>
      <c r="Q232" s="9"/>
      <c r="R232" s="9"/>
      <c r="S232" s="9"/>
      <c r="T232" s="9"/>
      <c r="U232" s="9"/>
      <c r="V232" s="9"/>
      <c r="W232" s="9"/>
      <c r="X232" s="9"/>
      <c r="Y232" s="9"/>
      <c r="Z232" s="9"/>
      <c r="AA232" s="9"/>
      <c r="AB232" s="9"/>
      <c r="AC232" s="9"/>
      <c r="AD232" s="9"/>
    </row>
    <row r="233" ht="15.75" customHeight="1">
      <c r="A233" s="101"/>
      <c r="B233" s="124"/>
      <c r="C233" s="70"/>
      <c r="D233" s="72"/>
      <c r="E233" s="71"/>
      <c r="F233" s="72"/>
      <c r="G233" s="71"/>
      <c r="H233" s="83"/>
      <c r="I233" s="2"/>
      <c r="J233" s="2"/>
      <c r="K233" s="2"/>
      <c r="L233" s="2"/>
      <c r="M233" s="2"/>
      <c r="N233" s="2"/>
      <c r="O233" s="2"/>
      <c r="P233" s="2"/>
      <c r="Q233" s="2"/>
      <c r="R233" s="2"/>
      <c r="S233" s="2"/>
      <c r="T233" s="2"/>
      <c r="U233" s="2"/>
      <c r="V233" s="2"/>
      <c r="W233" s="2"/>
      <c r="X233" s="2"/>
      <c r="Y233" s="2"/>
      <c r="Z233" s="2"/>
      <c r="AA233" s="2"/>
      <c r="AB233" s="2"/>
      <c r="AC233" s="2"/>
      <c r="AD233" s="2"/>
    </row>
    <row r="234" ht="15.75" customHeight="1">
      <c r="A234" s="124"/>
      <c r="B234" s="102"/>
      <c r="C234" s="70"/>
      <c r="D234" s="72"/>
      <c r="E234" s="71"/>
      <c r="F234" s="72"/>
      <c r="G234" s="71"/>
      <c r="H234" s="2"/>
      <c r="I234" s="2"/>
      <c r="J234" s="2"/>
      <c r="K234" s="2"/>
      <c r="L234" s="2"/>
      <c r="M234" s="2"/>
      <c r="N234" s="2"/>
      <c r="O234" s="2"/>
      <c r="P234" s="2"/>
      <c r="Q234" s="2"/>
      <c r="R234" s="2"/>
      <c r="S234" s="2"/>
      <c r="T234" s="2"/>
      <c r="U234" s="2"/>
      <c r="V234" s="2"/>
      <c r="W234" s="2"/>
      <c r="X234" s="2"/>
      <c r="Y234" s="2"/>
      <c r="Z234" s="2"/>
      <c r="AA234" s="2"/>
      <c r="AB234" s="2"/>
      <c r="AC234" s="2"/>
      <c r="AD234" s="2"/>
    </row>
    <row r="235" ht="15.75" customHeight="1">
      <c r="A235" s="125"/>
      <c r="B235" s="126"/>
      <c r="C235" s="70"/>
      <c r="D235" s="72"/>
      <c r="E235" s="71"/>
      <c r="F235" s="72"/>
      <c r="G235" s="71"/>
      <c r="H235" s="2"/>
      <c r="I235" s="2"/>
      <c r="J235" s="2"/>
      <c r="K235" s="2"/>
      <c r="L235" s="2"/>
      <c r="M235" s="2"/>
      <c r="N235" s="2"/>
      <c r="O235" s="2"/>
      <c r="P235" s="2"/>
      <c r="Q235" s="2"/>
      <c r="R235" s="2"/>
      <c r="S235" s="2"/>
      <c r="T235" s="2"/>
      <c r="U235" s="2"/>
      <c r="V235" s="2"/>
      <c r="W235" s="2"/>
      <c r="X235" s="2"/>
      <c r="Y235" s="2"/>
      <c r="Z235" s="2"/>
      <c r="AA235" s="2"/>
      <c r="AB235" s="2"/>
      <c r="AC235" s="2"/>
      <c r="AD235" s="2"/>
    </row>
    <row r="236" ht="15.75" customHeight="1">
      <c r="A236" s="100"/>
      <c r="B236" s="127"/>
      <c r="C236" s="79"/>
      <c r="D236" s="72"/>
      <c r="E236" s="71"/>
      <c r="F236" s="72"/>
      <c r="G236" s="71"/>
      <c r="H236" s="2"/>
      <c r="I236" s="2"/>
      <c r="J236" s="2"/>
      <c r="K236" s="2"/>
      <c r="L236" s="2"/>
      <c r="M236" s="2"/>
      <c r="N236" s="2"/>
      <c r="O236" s="2"/>
      <c r="P236" s="2"/>
      <c r="Q236" s="2"/>
      <c r="R236" s="2"/>
      <c r="S236" s="2"/>
      <c r="T236" s="2"/>
      <c r="U236" s="2"/>
      <c r="V236" s="2"/>
      <c r="W236" s="2"/>
      <c r="X236" s="2"/>
      <c r="Y236" s="2"/>
      <c r="Z236" s="2"/>
      <c r="AA236" s="2"/>
      <c r="AB236" s="2"/>
      <c r="AC236" s="2"/>
      <c r="AD236" s="2"/>
    </row>
    <row r="237" ht="15.75" customHeight="1">
      <c r="A237" s="100"/>
      <c r="B237" s="126"/>
      <c r="C237" s="79"/>
      <c r="D237" s="72"/>
      <c r="E237" s="71"/>
      <c r="F237" s="72"/>
      <c r="G237" s="71"/>
      <c r="H237" s="2"/>
      <c r="I237" s="2"/>
      <c r="J237" s="2"/>
      <c r="K237" s="2"/>
      <c r="L237" s="2"/>
      <c r="M237" s="2"/>
      <c r="N237" s="2"/>
      <c r="O237" s="2"/>
      <c r="P237" s="2"/>
      <c r="Q237" s="2"/>
      <c r="R237" s="2"/>
      <c r="S237" s="2"/>
      <c r="T237" s="2"/>
      <c r="U237" s="2"/>
      <c r="V237" s="2"/>
      <c r="W237" s="2"/>
      <c r="X237" s="2"/>
      <c r="Y237" s="2"/>
      <c r="Z237" s="2"/>
      <c r="AA237" s="2"/>
      <c r="AB237" s="2"/>
      <c r="AC237" s="2"/>
      <c r="AD237" s="2"/>
    </row>
    <row r="238" ht="15.75" customHeight="1">
      <c r="A238" s="100"/>
      <c r="B238" s="127"/>
      <c r="C238" s="79"/>
      <c r="D238" s="72"/>
      <c r="E238" s="71"/>
      <c r="F238" s="72"/>
      <c r="G238" s="71"/>
      <c r="H238" s="2"/>
      <c r="I238" s="2"/>
      <c r="J238" s="2"/>
      <c r="K238" s="2"/>
      <c r="L238" s="2"/>
      <c r="M238" s="2"/>
      <c r="N238" s="2"/>
      <c r="O238" s="2"/>
      <c r="P238" s="2"/>
      <c r="Q238" s="2"/>
      <c r="R238" s="2"/>
      <c r="S238" s="2"/>
      <c r="T238" s="2"/>
      <c r="U238" s="2"/>
      <c r="V238" s="2"/>
      <c r="W238" s="2"/>
      <c r="X238" s="2"/>
      <c r="Y238" s="2"/>
      <c r="Z238" s="2"/>
      <c r="AA238" s="2"/>
      <c r="AB238" s="2"/>
      <c r="AC238" s="2"/>
      <c r="AD238" s="2"/>
    </row>
    <row r="239" ht="15.75" customHeight="1">
      <c r="A239" s="100"/>
      <c r="B239" s="127"/>
      <c r="C239" s="79"/>
      <c r="D239" s="72"/>
      <c r="E239" s="71"/>
      <c r="F239" s="72"/>
      <c r="G239" s="71"/>
      <c r="H239" s="2"/>
      <c r="I239" s="2"/>
      <c r="J239" s="2"/>
      <c r="K239" s="2"/>
      <c r="L239" s="2"/>
      <c r="M239" s="2"/>
      <c r="N239" s="2"/>
      <c r="O239" s="2"/>
      <c r="P239" s="2"/>
      <c r="Q239" s="2"/>
      <c r="R239" s="2"/>
      <c r="S239" s="2"/>
      <c r="T239" s="2"/>
      <c r="U239" s="2"/>
      <c r="V239" s="2"/>
      <c r="W239" s="2"/>
      <c r="X239" s="2"/>
      <c r="Y239" s="2"/>
      <c r="Z239" s="2"/>
      <c r="AA239" s="2"/>
      <c r="AB239" s="2"/>
      <c r="AC239" s="2"/>
      <c r="AD239" s="2"/>
    </row>
    <row r="240" ht="15.75" customHeight="1">
      <c r="A240" s="69"/>
      <c r="B240" s="69"/>
      <c r="C240" s="79"/>
      <c r="D240" s="72"/>
      <c r="E240" s="71"/>
      <c r="F240" s="72"/>
      <c r="G240" s="71"/>
      <c r="H240" s="2"/>
      <c r="I240" s="2"/>
      <c r="J240" s="2"/>
      <c r="K240" s="2"/>
      <c r="L240" s="2"/>
      <c r="M240" s="2"/>
      <c r="N240" s="2"/>
      <c r="O240" s="2"/>
      <c r="P240" s="2"/>
      <c r="Q240" s="2"/>
      <c r="R240" s="2"/>
      <c r="S240" s="2"/>
      <c r="T240" s="2"/>
      <c r="U240" s="2"/>
      <c r="V240" s="2"/>
      <c r="W240" s="2"/>
      <c r="X240" s="2"/>
      <c r="Y240" s="2"/>
      <c r="Z240" s="2"/>
      <c r="AA240" s="2"/>
      <c r="AB240" s="2"/>
      <c r="AC240" s="2"/>
      <c r="AD240" s="2"/>
    </row>
    <row r="241" ht="15.75" customHeight="1">
      <c r="A241" s="100"/>
      <c r="B241" s="69"/>
      <c r="C241" s="79"/>
      <c r="D241" s="72"/>
      <c r="E241" s="71"/>
      <c r="F241" s="72"/>
      <c r="G241" s="71"/>
      <c r="H241" s="2"/>
      <c r="I241" s="2"/>
      <c r="J241" s="2"/>
      <c r="K241" s="2"/>
      <c r="L241" s="2"/>
      <c r="M241" s="2"/>
      <c r="N241" s="2"/>
      <c r="O241" s="2"/>
      <c r="P241" s="2"/>
      <c r="Q241" s="2"/>
      <c r="R241" s="2"/>
      <c r="S241" s="2"/>
      <c r="T241" s="2"/>
      <c r="U241" s="2"/>
      <c r="V241" s="2"/>
      <c r="W241" s="2"/>
      <c r="X241" s="2"/>
      <c r="Y241" s="2"/>
      <c r="Z241" s="2"/>
      <c r="AA241" s="2"/>
      <c r="AB241" s="2"/>
      <c r="AC241" s="2"/>
      <c r="AD241" s="2"/>
    </row>
    <row r="242" ht="15.75" customHeight="1">
      <c r="A242" s="69"/>
      <c r="B242" s="69"/>
      <c r="C242" s="79"/>
      <c r="D242" s="72"/>
      <c r="E242" s="71"/>
      <c r="F242" s="72"/>
      <c r="G242" s="71"/>
      <c r="H242" s="2"/>
      <c r="I242" s="2"/>
      <c r="J242" s="2"/>
      <c r="K242" s="2"/>
      <c r="L242" s="2"/>
      <c r="M242" s="2"/>
      <c r="N242" s="2"/>
      <c r="O242" s="2"/>
      <c r="P242" s="2"/>
      <c r="Q242" s="2"/>
      <c r="R242" s="2"/>
      <c r="S242" s="2"/>
      <c r="T242" s="2"/>
      <c r="U242" s="2"/>
      <c r="V242" s="2"/>
      <c r="W242" s="2"/>
      <c r="X242" s="2"/>
      <c r="Y242" s="2"/>
      <c r="Z242" s="2"/>
      <c r="AA242" s="2"/>
      <c r="AB242" s="2"/>
      <c r="AC242" s="2"/>
      <c r="AD242" s="2"/>
    </row>
    <row r="243" ht="15.75" customHeight="1">
      <c r="A243" s="69"/>
      <c r="B243" s="69"/>
      <c r="C243" s="70"/>
      <c r="D243" s="71"/>
      <c r="E243" s="71"/>
      <c r="F243" s="72"/>
      <c r="G243" s="71"/>
      <c r="H243" s="2"/>
      <c r="I243" s="2"/>
      <c r="J243" s="2"/>
      <c r="K243" s="2"/>
      <c r="L243" s="2"/>
      <c r="M243" s="2"/>
      <c r="N243" s="2"/>
      <c r="O243" s="2"/>
      <c r="P243" s="2"/>
      <c r="Q243" s="2"/>
      <c r="R243" s="2"/>
      <c r="S243" s="2"/>
      <c r="T243" s="2"/>
      <c r="U243" s="2"/>
      <c r="V243" s="2"/>
      <c r="W243" s="2"/>
      <c r="X243" s="2"/>
      <c r="Y243" s="2"/>
      <c r="Z243" s="2"/>
      <c r="AA243" s="2"/>
      <c r="AB243" s="2"/>
      <c r="AC243" s="2"/>
      <c r="AD243" s="2"/>
    </row>
    <row r="244" ht="15.75" customHeight="1">
      <c r="A244" s="69"/>
      <c r="B244" s="69"/>
      <c r="C244" s="70"/>
      <c r="D244" s="71"/>
      <c r="E244" s="71"/>
      <c r="F244" s="72"/>
      <c r="G244" s="71"/>
      <c r="H244" s="2"/>
      <c r="I244" s="2"/>
      <c r="J244" s="2"/>
      <c r="K244" s="2"/>
      <c r="L244" s="2"/>
      <c r="M244" s="2"/>
      <c r="N244" s="2"/>
      <c r="O244" s="2"/>
      <c r="P244" s="2"/>
      <c r="Q244" s="2"/>
      <c r="R244" s="2"/>
      <c r="S244" s="2"/>
      <c r="T244" s="2"/>
      <c r="U244" s="2"/>
      <c r="V244" s="2"/>
      <c r="W244" s="2"/>
      <c r="X244" s="2"/>
      <c r="Y244" s="2"/>
      <c r="Z244" s="2"/>
      <c r="AA244" s="2"/>
      <c r="AB244" s="2"/>
      <c r="AC244" s="2"/>
      <c r="AD244" s="2"/>
    </row>
    <row r="245" ht="22.5" customHeight="1">
      <c r="A245" s="86"/>
      <c r="B245" s="86"/>
      <c r="C245" s="86"/>
      <c r="D245" s="87"/>
      <c r="E245" s="87"/>
      <c r="F245" s="87"/>
      <c r="G245" s="88"/>
      <c r="H245" s="9"/>
      <c r="I245" s="9"/>
      <c r="J245" s="9"/>
      <c r="K245" s="9"/>
      <c r="L245" s="9"/>
      <c r="M245" s="9"/>
      <c r="N245" s="9"/>
      <c r="O245" s="9"/>
      <c r="P245" s="9"/>
      <c r="Q245" s="9"/>
      <c r="R245" s="9"/>
      <c r="S245" s="9"/>
      <c r="T245" s="9"/>
      <c r="U245" s="9"/>
      <c r="V245" s="9"/>
      <c r="W245" s="9"/>
      <c r="X245" s="9"/>
      <c r="Y245" s="9"/>
      <c r="Z245" s="9"/>
      <c r="AA245" s="9"/>
      <c r="AB245" s="9"/>
      <c r="AC245" s="9"/>
      <c r="AD245" s="9"/>
    </row>
    <row r="246" ht="15.75" customHeight="1">
      <c r="A246" s="100"/>
      <c r="B246" s="69"/>
      <c r="C246" s="70"/>
      <c r="D246" s="71"/>
      <c r="E246" s="71"/>
      <c r="F246" s="72"/>
      <c r="G246" s="71"/>
      <c r="H246" s="2"/>
      <c r="I246" s="2"/>
      <c r="J246" s="2"/>
      <c r="K246" s="2"/>
      <c r="L246" s="2"/>
      <c r="M246" s="2"/>
      <c r="N246" s="2"/>
      <c r="O246" s="2"/>
      <c r="P246" s="2"/>
      <c r="Q246" s="2"/>
      <c r="R246" s="2"/>
      <c r="S246" s="2"/>
      <c r="T246" s="2"/>
      <c r="U246" s="2"/>
      <c r="V246" s="2"/>
      <c r="W246" s="2"/>
      <c r="X246" s="2"/>
      <c r="Y246" s="2"/>
      <c r="Z246" s="2"/>
      <c r="AA246" s="2"/>
      <c r="AB246" s="2"/>
      <c r="AC246" s="2"/>
      <c r="AD246" s="2"/>
    </row>
    <row r="247" ht="15.75" customHeight="1">
      <c r="A247" s="101"/>
      <c r="B247" s="102"/>
      <c r="C247" s="70"/>
      <c r="D247" s="71"/>
      <c r="E247" s="71"/>
      <c r="F247" s="72"/>
      <c r="G247" s="71"/>
      <c r="H247" s="2"/>
      <c r="I247" s="2"/>
      <c r="J247" s="2"/>
      <c r="K247" s="2"/>
      <c r="L247" s="2"/>
      <c r="M247" s="2"/>
      <c r="N247" s="2"/>
      <c r="O247" s="2"/>
      <c r="P247" s="2"/>
      <c r="Q247" s="2"/>
      <c r="R247" s="2"/>
      <c r="S247" s="2"/>
      <c r="T247" s="2"/>
      <c r="U247" s="2"/>
      <c r="V247" s="2"/>
      <c r="W247" s="2"/>
      <c r="X247" s="2"/>
      <c r="Y247" s="2"/>
      <c r="Z247" s="2"/>
      <c r="AA247" s="2"/>
      <c r="AB247" s="2"/>
      <c r="AC247" s="2"/>
      <c r="AD247" s="2"/>
    </row>
    <row r="248" ht="15.75" customHeight="1">
      <c r="A248" s="101"/>
      <c r="B248" s="102"/>
      <c r="C248" s="70"/>
      <c r="D248" s="71"/>
      <c r="E248" s="71"/>
      <c r="F248" s="72"/>
      <c r="G248" s="71"/>
      <c r="H248" s="2"/>
      <c r="I248" s="2"/>
      <c r="J248" s="2"/>
      <c r="K248" s="2"/>
      <c r="L248" s="2"/>
      <c r="M248" s="2"/>
      <c r="N248" s="2"/>
      <c r="O248" s="2"/>
      <c r="P248" s="2"/>
      <c r="Q248" s="2"/>
      <c r="R248" s="2"/>
      <c r="S248" s="2"/>
      <c r="T248" s="2"/>
      <c r="U248" s="2"/>
      <c r="V248" s="2"/>
      <c r="W248" s="2"/>
      <c r="X248" s="2"/>
      <c r="Y248" s="2"/>
      <c r="Z248" s="2"/>
      <c r="AA248" s="2"/>
      <c r="AB248" s="2"/>
      <c r="AC248" s="2"/>
      <c r="AD248" s="2"/>
    </row>
    <row r="249" ht="15.75" customHeight="1">
      <c r="A249" s="101"/>
      <c r="B249" s="102"/>
      <c r="C249" s="70"/>
      <c r="D249" s="71"/>
      <c r="E249" s="71"/>
      <c r="F249" s="72"/>
      <c r="G249" s="71"/>
      <c r="H249" s="2"/>
      <c r="I249" s="2"/>
      <c r="J249" s="2"/>
      <c r="K249" s="2"/>
      <c r="L249" s="2"/>
      <c r="M249" s="2"/>
      <c r="N249" s="2"/>
      <c r="O249" s="2"/>
      <c r="P249" s="2"/>
      <c r="Q249" s="2"/>
      <c r="R249" s="2"/>
      <c r="S249" s="2"/>
      <c r="T249" s="2"/>
      <c r="U249" s="2"/>
      <c r="V249" s="2"/>
      <c r="W249" s="2"/>
      <c r="X249" s="2"/>
      <c r="Y249" s="2"/>
      <c r="Z249" s="2"/>
      <c r="AA249" s="2"/>
      <c r="AB249" s="2"/>
      <c r="AC249" s="2"/>
      <c r="AD249" s="2"/>
    </row>
    <row r="250" ht="15.75" customHeight="1">
      <c r="A250" s="101"/>
      <c r="B250" s="102"/>
      <c r="C250" s="70"/>
      <c r="D250" s="71"/>
      <c r="E250" s="71"/>
      <c r="F250" s="72"/>
      <c r="G250" s="71"/>
      <c r="H250" s="2"/>
      <c r="I250" s="2"/>
      <c r="J250" s="2"/>
      <c r="K250" s="2"/>
      <c r="L250" s="2"/>
      <c r="M250" s="2"/>
      <c r="N250" s="2"/>
      <c r="O250" s="2"/>
      <c r="P250" s="2"/>
      <c r="Q250" s="2"/>
      <c r="R250" s="2"/>
      <c r="S250" s="2"/>
      <c r="T250" s="2"/>
      <c r="U250" s="2"/>
      <c r="V250" s="2"/>
      <c r="W250" s="2"/>
      <c r="X250" s="2"/>
      <c r="Y250" s="2"/>
      <c r="Z250" s="2"/>
      <c r="AA250" s="2"/>
      <c r="AB250" s="2"/>
      <c r="AC250" s="2"/>
      <c r="AD250" s="2"/>
    </row>
    <row r="251" ht="15.75" customHeight="1">
      <c r="A251" s="101"/>
      <c r="B251" s="102"/>
      <c r="C251" s="70"/>
      <c r="D251" s="71"/>
      <c r="E251" s="71"/>
      <c r="F251" s="72"/>
      <c r="G251" s="71"/>
      <c r="H251" s="2"/>
      <c r="I251" s="2"/>
      <c r="J251" s="2"/>
      <c r="K251" s="2"/>
      <c r="L251" s="2"/>
      <c r="M251" s="2"/>
      <c r="N251" s="2"/>
      <c r="O251" s="2"/>
      <c r="P251" s="2"/>
      <c r="Q251" s="2"/>
      <c r="R251" s="2"/>
      <c r="S251" s="2"/>
      <c r="T251" s="2"/>
      <c r="U251" s="2"/>
      <c r="V251" s="2"/>
      <c r="W251" s="2"/>
      <c r="X251" s="2"/>
      <c r="Y251" s="2"/>
      <c r="Z251" s="2"/>
      <c r="AA251" s="2"/>
      <c r="AB251" s="2"/>
      <c r="AC251" s="2"/>
      <c r="AD251" s="2"/>
    </row>
    <row r="252" ht="15.75" customHeight="1">
      <c r="A252" s="101"/>
      <c r="B252" s="102"/>
      <c r="C252" s="70"/>
      <c r="D252" s="71"/>
      <c r="E252" s="71"/>
      <c r="F252" s="72"/>
      <c r="G252" s="71"/>
      <c r="H252" s="2"/>
      <c r="I252" s="2"/>
      <c r="J252" s="2"/>
      <c r="K252" s="2"/>
      <c r="L252" s="2"/>
      <c r="M252" s="2"/>
      <c r="N252" s="2"/>
      <c r="O252" s="2"/>
      <c r="P252" s="2"/>
      <c r="Q252" s="2"/>
      <c r="R252" s="2"/>
      <c r="S252" s="2"/>
      <c r="T252" s="2"/>
      <c r="U252" s="2"/>
      <c r="V252" s="2"/>
      <c r="W252" s="2"/>
      <c r="X252" s="2"/>
      <c r="Y252" s="2"/>
      <c r="Z252" s="2"/>
      <c r="AA252" s="2"/>
      <c r="AB252" s="2"/>
      <c r="AC252" s="2"/>
      <c r="AD252" s="2"/>
    </row>
    <row r="253" ht="15.75" customHeight="1">
      <c r="A253" s="101"/>
      <c r="B253" s="102"/>
      <c r="C253" s="70"/>
      <c r="D253" s="71"/>
      <c r="E253" s="71"/>
      <c r="F253" s="72"/>
      <c r="G253" s="71"/>
      <c r="H253" s="2"/>
      <c r="I253" s="2"/>
      <c r="J253" s="2"/>
      <c r="K253" s="2"/>
      <c r="L253" s="2"/>
      <c r="M253" s="2"/>
      <c r="N253" s="2"/>
      <c r="O253" s="2"/>
      <c r="P253" s="2"/>
      <c r="Q253" s="2"/>
      <c r="R253" s="2"/>
      <c r="S253" s="2"/>
      <c r="T253" s="2"/>
      <c r="U253" s="2"/>
      <c r="V253" s="2"/>
      <c r="W253" s="2"/>
      <c r="X253" s="2"/>
      <c r="Y253" s="2"/>
      <c r="Z253" s="2"/>
      <c r="AA253" s="2"/>
      <c r="AB253" s="2"/>
      <c r="AC253" s="2"/>
      <c r="AD253" s="2"/>
    </row>
    <row r="254" ht="15.75" customHeight="1">
      <c r="A254" s="101"/>
      <c r="B254" s="102"/>
      <c r="C254" s="70"/>
      <c r="D254" s="71"/>
      <c r="E254" s="71"/>
      <c r="F254" s="72"/>
      <c r="G254" s="71"/>
      <c r="H254" s="2"/>
      <c r="I254" s="2"/>
      <c r="J254" s="2"/>
      <c r="K254" s="2"/>
      <c r="L254" s="2"/>
      <c r="M254" s="2"/>
      <c r="N254" s="2"/>
      <c r="O254" s="2"/>
      <c r="P254" s="2"/>
      <c r="Q254" s="2"/>
      <c r="R254" s="2"/>
      <c r="S254" s="2"/>
      <c r="T254" s="2"/>
      <c r="U254" s="2"/>
      <c r="V254" s="2"/>
      <c r="W254" s="2"/>
      <c r="X254" s="2"/>
      <c r="Y254" s="2"/>
      <c r="Z254" s="2"/>
      <c r="AA254" s="2"/>
      <c r="AB254" s="2"/>
      <c r="AC254" s="2"/>
      <c r="AD254" s="2"/>
    </row>
    <row r="255" ht="15.75" customHeight="1">
      <c r="A255" s="103"/>
      <c r="B255" s="102"/>
      <c r="C255" s="70"/>
      <c r="D255" s="71"/>
      <c r="E255" s="71"/>
      <c r="F255" s="72"/>
      <c r="G255" s="71"/>
      <c r="H255" s="2"/>
      <c r="I255" s="2"/>
      <c r="J255" s="2"/>
      <c r="K255" s="2"/>
      <c r="L255" s="2"/>
      <c r="M255" s="2"/>
      <c r="N255" s="2"/>
      <c r="O255" s="2"/>
      <c r="P255" s="2"/>
      <c r="Q255" s="2"/>
      <c r="R255" s="2"/>
      <c r="S255" s="2"/>
      <c r="T255" s="2"/>
      <c r="U255" s="2"/>
      <c r="V255" s="2"/>
      <c r="W255" s="2"/>
      <c r="X255" s="2"/>
      <c r="Y255" s="2"/>
      <c r="Z255" s="2"/>
      <c r="AA255" s="2"/>
      <c r="AB255" s="2"/>
      <c r="AC255" s="2"/>
      <c r="AD255" s="2"/>
    </row>
    <row r="256" ht="15.75" customHeight="1">
      <c r="A256" s="101"/>
      <c r="B256" s="102"/>
      <c r="C256" s="70"/>
      <c r="D256" s="71"/>
      <c r="E256" s="71"/>
      <c r="F256" s="72"/>
      <c r="G256" s="71"/>
      <c r="H256" s="2"/>
      <c r="I256" s="2"/>
      <c r="J256" s="2"/>
      <c r="K256" s="2"/>
      <c r="L256" s="2"/>
      <c r="M256" s="2"/>
      <c r="N256" s="2"/>
      <c r="O256" s="2"/>
      <c r="P256" s="2"/>
      <c r="Q256" s="2"/>
      <c r="R256" s="2"/>
      <c r="S256" s="2"/>
      <c r="T256" s="2"/>
      <c r="U256" s="2"/>
      <c r="V256" s="2"/>
      <c r="W256" s="2"/>
      <c r="X256" s="2"/>
      <c r="Y256" s="2"/>
      <c r="Z256" s="2"/>
      <c r="AA256" s="2"/>
      <c r="AB256" s="2"/>
      <c r="AC256" s="2"/>
      <c r="AD256" s="2"/>
    </row>
    <row r="257" ht="15.75" customHeight="1">
      <c r="A257" s="101"/>
      <c r="B257" s="102"/>
      <c r="C257" s="70"/>
      <c r="D257" s="71"/>
      <c r="E257" s="71"/>
      <c r="F257" s="72"/>
      <c r="G257" s="71"/>
      <c r="H257" s="2"/>
      <c r="I257" s="2"/>
      <c r="J257" s="2"/>
      <c r="K257" s="2"/>
      <c r="L257" s="2"/>
      <c r="M257" s="2"/>
      <c r="N257" s="2"/>
      <c r="O257" s="2"/>
      <c r="P257" s="2"/>
      <c r="Q257" s="2"/>
      <c r="R257" s="2"/>
      <c r="S257" s="2"/>
      <c r="T257" s="2"/>
      <c r="U257" s="2"/>
      <c r="V257" s="2"/>
      <c r="W257" s="2"/>
      <c r="X257" s="2"/>
      <c r="Y257" s="2"/>
      <c r="Z257" s="2"/>
      <c r="AA257" s="2"/>
      <c r="AB257" s="2"/>
      <c r="AC257" s="2"/>
      <c r="AD257" s="2"/>
    </row>
    <row r="258" ht="22.5" customHeight="1">
      <c r="A258" s="86"/>
      <c r="B258" s="86"/>
      <c r="C258" s="86"/>
      <c r="D258" s="87"/>
      <c r="E258" s="87"/>
      <c r="F258" s="87"/>
      <c r="G258" s="88"/>
      <c r="H258" s="9"/>
      <c r="I258" s="9"/>
      <c r="J258" s="9"/>
      <c r="K258" s="9"/>
      <c r="L258" s="9"/>
      <c r="M258" s="9"/>
      <c r="N258" s="9"/>
      <c r="O258" s="9"/>
      <c r="P258" s="9"/>
      <c r="Q258" s="9"/>
      <c r="R258" s="9"/>
      <c r="S258" s="9"/>
      <c r="T258" s="9"/>
      <c r="U258" s="9"/>
      <c r="V258" s="9"/>
      <c r="W258" s="9"/>
      <c r="X258" s="9"/>
      <c r="Y258" s="9"/>
      <c r="Z258" s="9"/>
      <c r="AA258" s="9"/>
      <c r="AB258" s="9"/>
      <c r="AC258" s="9"/>
      <c r="AD258" s="9"/>
    </row>
    <row r="259" ht="15.75" customHeight="1">
      <c r="A259" s="101"/>
      <c r="B259" s="122"/>
      <c r="C259" s="70"/>
      <c r="D259" s="71"/>
      <c r="E259" s="71"/>
      <c r="F259" s="72"/>
      <c r="G259" s="71"/>
      <c r="H259" s="2"/>
      <c r="I259" s="2"/>
      <c r="J259" s="2"/>
      <c r="K259" s="2"/>
      <c r="L259" s="2"/>
      <c r="M259" s="2"/>
      <c r="N259" s="2"/>
      <c r="O259" s="2"/>
      <c r="P259" s="2"/>
      <c r="Q259" s="2"/>
      <c r="R259" s="2"/>
      <c r="S259" s="2"/>
      <c r="T259" s="2"/>
      <c r="U259" s="2"/>
      <c r="V259" s="2"/>
      <c r="W259" s="2"/>
      <c r="X259" s="2"/>
      <c r="Y259" s="2"/>
      <c r="Z259" s="2"/>
      <c r="AA259" s="2"/>
      <c r="AB259" s="2"/>
      <c r="AC259" s="2"/>
      <c r="AD259" s="2"/>
    </row>
    <row r="260" ht="15.75" customHeight="1">
      <c r="A260" s="100"/>
      <c r="B260" s="102"/>
      <c r="C260" s="70"/>
      <c r="D260" s="71"/>
      <c r="E260" s="71"/>
      <c r="F260" s="72"/>
      <c r="G260" s="71"/>
      <c r="H260" s="2"/>
      <c r="I260" s="2"/>
      <c r="J260" s="2"/>
      <c r="K260" s="2"/>
      <c r="L260" s="2"/>
      <c r="M260" s="2"/>
      <c r="N260" s="2"/>
      <c r="O260" s="2"/>
      <c r="P260" s="2"/>
      <c r="Q260" s="2"/>
      <c r="R260" s="2"/>
      <c r="S260" s="2"/>
      <c r="T260" s="2"/>
      <c r="U260" s="2"/>
      <c r="V260" s="2"/>
      <c r="W260" s="2"/>
      <c r="X260" s="2"/>
      <c r="Y260" s="2"/>
      <c r="Z260" s="2"/>
      <c r="AA260" s="2"/>
      <c r="AB260" s="2"/>
      <c r="AC260" s="2"/>
      <c r="AD260" s="2"/>
    </row>
    <row r="261" ht="15.75" customHeight="1">
      <c r="A261" s="101"/>
      <c r="B261" s="102"/>
      <c r="C261" s="70"/>
      <c r="D261" s="71"/>
      <c r="E261" s="71"/>
      <c r="F261" s="72"/>
      <c r="G261" s="71"/>
      <c r="H261" s="2"/>
      <c r="I261" s="2"/>
      <c r="J261" s="2"/>
      <c r="K261" s="2"/>
      <c r="L261" s="2"/>
      <c r="M261" s="2"/>
      <c r="N261" s="2"/>
      <c r="O261" s="2"/>
      <c r="P261" s="2"/>
      <c r="Q261" s="2"/>
      <c r="R261" s="2"/>
      <c r="S261" s="2"/>
      <c r="T261" s="2"/>
      <c r="U261" s="2"/>
      <c r="V261" s="2"/>
      <c r="W261" s="2"/>
      <c r="X261" s="2"/>
      <c r="Y261" s="2"/>
      <c r="Z261" s="2"/>
      <c r="AA261" s="2"/>
      <c r="AB261" s="2"/>
      <c r="AC261" s="2"/>
      <c r="AD261" s="2"/>
    </row>
    <row r="262" ht="15.75" customHeight="1">
      <c r="A262" s="101"/>
      <c r="B262" s="102"/>
      <c r="C262" s="70"/>
      <c r="D262" s="71"/>
      <c r="E262" s="71"/>
      <c r="F262" s="72"/>
      <c r="G262" s="71"/>
      <c r="H262" s="2"/>
      <c r="I262" s="2"/>
      <c r="J262" s="2"/>
      <c r="K262" s="2"/>
      <c r="L262" s="2"/>
      <c r="M262" s="2"/>
      <c r="N262" s="2"/>
      <c r="O262" s="2"/>
      <c r="P262" s="2"/>
      <c r="Q262" s="2"/>
      <c r="R262" s="2"/>
      <c r="S262" s="2"/>
      <c r="T262" s="2"/>
      <c r="U262" s="2"/>
      <c r="V262" s="2"/>
      <c r="W262" s="2"/>
      <c r="X262" s="2"/>
      <c r="Y262" s="2"/>
      <c r="Z262" s="2"/>
      <c r="AA262" s="2"/>
      <c r="AB262" s="2"/>
      <c r="AC262" s="2"/>
      <c r="AD262" s="2"/>
    </row>
    <row r="263" ht="15.75" customHeight="1">
      <c r="A263" s="101"/>
      <c r="B263" s="102"/>
      <c r="C263" s="70"/>
      <c r="D263" s="71"/>
      <c r="E263" s="71"/>
      <c r="F263" s="72"/>
      <c r="G263" s="71"/>
      <c r="H263" s="2"/>
      <c r="I263" s="2"/>
      <c r="J263" s="2"/>
      <c r="K263" s="2"/>
      <c r="L263" s="2"/>
      <c r="M263" s="2"/>
      <c r="N263" s="2"/>
      <c r="O263" s="2"/>
      <c r="P263" s="2"/>
      <c r="Q263" s="2"/>
      <c r="R263" s="2"/>
      <c r="S263" s="2"/>
      <c r="T263" s="2"/>
      <c r="U263" s="2"/>
      <c r="V263" s="2"/>
      <c r="W263" s="2"/>
      <c r="X263" s="2"/>
      <c r="Y263" s="2"/>
      <c r="Z263" s="2"/>
      <c r="AA263" s="2"/>
      <c r="AB263" s="2"/>
      <c r="AC263" s="2"/>
      <c r="AD263" s="2"/>
    </row>
    <row r="264" ht="22.5" customHeight="1">
      <c r="A264" s="86"/>
      <c r="B264" s="86"/>
      <c r="C264" s="86"/>
      <c r="D264" s="87"/>
      <c r="E264" s="87"/>
      <c r="F264" s="87"/>
      <c r="G264" s="88"/>
      <c r="H264" s="9"/>
      <c r="I264" s="9"/>
      <c r="J264" s="9"/>
      <c r="K264" s="9"/>
      <c r="L264" s="9"/>
      <c r="M264" s="9"/>
      <c r="N264" s="9"/>
      <c r="O264" s="9"/>
      <c r="P264" s="9"/>
      <c r="Q264" s="9"/>
      <c r="R264" s="9"/>
      <c r="S264" s="9"/>
      <c r="T264" s="9"/>
      <c r="U264" s="9"/>
      <c r="V264" s="9"/>
      <c r="W264" s="9"/>
      <c r="X264" s="9"/>
      <c r="Y264" s="9"/>
      <c r="Z264" s="9"/>
      <c r="AA264" s="9"/>
      <c r="AB264" s="9"/>
      <c r="AC264" s="9"/>
      <c r="AD264" s="9"/>
    </row>
    <row r="265" ht="15.75" customHeight="1">
      <c r="A265" s="69"/>
      <c r="B265" s="69"/>
      <c r="C265" s="70"/>
      <c r="D265" s="71"/>
      <c r="E265" s="71"/>
      <c r="F265" s="72"/>
      <c r="G265" s="71"/>
      <c r="H265" s="2"/>
      <c r="I265" s="2"/>
      <c r="J265" s="2"/>
      <c r="K265" s="2"/>
      <c r="L265" s="2"/>
      <c r="M265" s="2"/>
      <c r="N265" s="2"/>
      <c r="O265" s="2"/>
      <c r="P265" s="2"/>
      <c r="Q265" s="2"/>
      <c r="R265" s="2"/>
      <c r="S265" s="2"/>
      <c r="T265" s="2"/>
      <c r="U265" s="2"/>
      <c r="V265" s="2"/>
      <c r="W265" s="2"/>
      <c r="X265" s="2"/>
      <c r="Y265" s="2"/>
      <c r="Z265" s="2"/>
      <c r="AA265" s="2"/>
      <c r="AB265" s="2"/>
      <c r="AC265" s="2"/>
      <c r="AD265" s="2"/>
    </row>
    <row r="266" ht="15.75" customHeight="1">
      <c r="A266" s="69"/>
      <c r="B266" s="69"/>
      <c r="C266" s="70"/>
      <c r="D266" s="71"/>
      <c r="E266" s="71"/>
      <c r="F266" s="72"/>
      <c r="G266" s="71"/>
      <c r="H266" s="2"/>
      <c r="I266" s="2"/>
      <c r="J266" s="2"/>
      <c r="K266" s="2"/>
      <c r="L266" s="2"/>
      <c r="M266" s="2"/>
      <c r="N266" s="2"/>
      <c r="O266" s="2"/>
      <c r="P266" s="2"/>
      <c r="Q266" s="2"/>
      <c r="R266" s="2"/>
      <c r="S266" s="2"/>
      <c r="T266" s="2"/>
      <c r="U266" s="2"/>
      <c r="V266" s="2"/>
      <c r="W266" s="2"/>
      <c r="X266" s="2"/>
      <c r="Y266" s="2"/>
      <c r="Z266" s="2"/>
      <c r="AA266" s="2"/>
      <c r="AB266" s="2"/>
      <c r="AC266" s="2"/>
      <c r="AD266" s="2"/>
    </row>
    <row r="267" ht="15.75" customHeight="1">
      <c r="A267" s="69"/>
      <c r="B267" s="69"/>
      <c r="C267" s="70"/>
      <c r="D267" s="71"/>
      <c r="E267" s="71"/>
      <c r="F267" s="72"/>
      <c r="G267" s="71"/>
      <c r="H267" s="2"/>
      <c r="I267" s="2"/>
      <c r="J267" s="2"/>
      <c r="K267" s="2"/>
      <c r="L267" s="2"/>
      <c r="M267" s="2"/>
      <c r="N267" s="2"/>
      <c r="O267" s="2"/>
      <c r="P267" s="2"/>
      <c r="Q267" s="2"/>
      <c r="R267" s="2"/>
      <c r="S267" s="2"/>
      <c r="T267" s="2"/>
      <c r="U267" s="2"/>
      <c r="V267" s="2"/>
      <c r="W267" s="2"/>
      <c r="X267" s="2"/>
      <c r="Y267" s="2"/>
      <c r="Z267" s="2"/>
      <c r="AA267" s="2"/>
      <c r="AB267" s="2"/>
      <c r="AC267" s="2"/>
      <c r="AD267" s="2"/>
    </row>
    <row r="268" ht="15.75" customHeight="1">
      <c r="A268" s="69"/>
      <c r="B268" s="69"/>
      <c r="C268" s="70"/>
      <c r="D268" s="71"/>
      <c r="E268" s="71"/>
      <c r="F268" s="72"/>
      <c r="G268" s="71"/>
      <c r="H268" s="2"/>
      <c r="I268" s="2"/>
      <c r="J268" s="2"/>
      <c r="K268" s="2"/>
      <c r="L268" s="2"/>
      <c r="M268" s="2"/>
      <c r="N268" s="2"/>
      <c r="O268" s="2"/>
      <c r="P268" s="2"/>
      <c r="Q268" s="2"/>
      <c r="R268" s="2"/>
      <c r="S268" s="2"/>
      <c r="T268" s="2"/>
      <c r="U268" s="2"/>
      <c r="V268" s="2"/>
      <c r="W268" s="2"/>
      <c r="X268" s="2"/>
      <c r="Y268" s="2"/>
      <c r="Z268" s="2"/>
      <c r="AA268" s="2"/>
      <c r="AB268" s="2"/>
      <c r="AC268" s="2"/>
      <c r="AD268" s="2"/>
    </row>
    <row r="269" ht="15.75" customHeight="1">
      <c r="A269" s="69"/>
      <c r="B269" s="69"/>
      <c r="C269" s="70"/>
      <c r="D269" s="71"/>
      <c r="E269" s="71"/>
      <c r="F269" s="72"/>
      <c r="G269" s="71"/>
      <c r="H269" s="2"/>
      <c r="I269" s="2"/>
      <c r="J269" s="2"/>
      <c r="K269" s="2"/>
      <c r="L269" s="2"/>
      <c r="M269" s="2"/>
      <c r="N269" s="2"/>
      <c r="O269" s="2"/>
      <c r="P269" s="2"/>
      <c r="Q269" s="2"/>
      <c r="R269" s="2"/>
      <c r="S269" s="2"/>
      <c r="T269" s="2"/>
      <c r="U269" s="2"/>
      <c r="V269" s="2"/>
      <c r="W269" s="2"/>
      <c r="X269" s="2"/>
      <c r="Y269" s="2"/>
      <c r="Z269" s="2"/>
      <c r="AA269" s="2"/>
      <c r="AB269" s="2"/>
      <c r="AC269" s="2"/>
      <c r="AD269" s="2"/>
    </row>
    <row r="270" ht="15.75" customHeight="1">
      <c r="A270" s="69"/>
      <c r="B270" s="69"/>
      <c r="C270" s="70"/>
      <c r="D270" s="71"/>
      <c r="E270" s="71"/>
      <c r="F270" s="72"/>
      <c r="G270" s="71"/>
      <c r="H270" s="2"/>
      <c r="I270" s="2"/>
      <c r="J270" s="2"/>
      <c r="K270" s="2"/>
      <c r="L270" s="2"/>
      <c r="M270" s="2"/>
      <c r="N270" s="2"/>
      <c r="O270" s="2"/>
      <c r="P270" s="2"/>
      <c r="Q270" s="2"/>
      <c r="R270" s="2"/>
      <c r="S270" s="2"/>
      <c r="T270" s="2"/>
      <c r="U270" s="2"/>
      <c r="V270" s="2"/>
      <c r="W270" s="2"/>
      <c r="X270" s="2"/>
      <c r="Y270" s="2"/>
      <c r="Z270" s="2"/>
      <c r="AA270" s="2"/>
      <c r="AB270" s="2"/>
      <c r="AC270" s="2"/>
      <c r="AD270" s="2"/>
    </row>
    <row r="271" ht="15.75" customHeight="1">
      <c r="A271" s="69"/>
      <c r="B271" s="69"/>
      <c r="C271" s="70"/>
      <c r="D271" s="71"/>
      <c r="E271" s="71"/>
      <c r="F271" s="72"/>
      <c r="G271" s="71"/>
      <c r="H271" s="2"/>
      <c r="I271" s="2"/>
      <c r="J271" s="2"/>
      <c r="K271" s="2"/>
      <c r="L271" s="2"/>
      <c r="M271" s="2"/>
      <c r="N271" s="2"/>
      <c r="O271" s="2"/>
      <c r="P271" s="2"/>
      <c r="Q271" s="2"/>
      <c r="R271" s="2"/>
      <c r="S271" s="2"/>
      <c r="T271" s="2"/>
      <c r="U271" s="2"/>
      <c r="V271" s="2"/>
      <c r="W271" s="2"/>
      <c r="X271" s="2"/>
      <c r="Y271" s="2"/>
      <c r="Z271" s="2"/>
      <c r="AA271" s="2"/>
      <c r="AB271" s="2"/>
      <c r="AC271" s="2"/>
      <c r="AD271" s="2"/>
    </row>
    <row r="272" ht="15.75" customHeight="1">
      <c r="A272" s="69"/>
      <c r="B272" s="69"/>
      <c r="C272" s="70"/>
      <c r="D272" s="71"/>
      <c r="E272" s="71"/>
      <c r="F272" s="72"/>
      <c r="G272" s="71"/>
      <c r="H272" s="2"/>
      <c r="I272" s="2"/>
      <c r="J272" s="2"/>
      <c r="K272" s="2"/>
      <c r="L272" s="2"/>
      <c r="M272" s="2"/>
      <c r="N272" s="2"/>
      <c r="O272" s="2"/>
      <c r="P272" s="2"/>
      <c r="Q272" s="2"/>
      <c r="R272" s="2"/>
      <c r="S272" s="2"/>
      <c r="T272" s="2"/>
      <c r="U272" s="2"/>
      <c r="V272" s="2"/>
      <c r="W272" s="2"/>
      <c r="X272" s="2"/>
      <c r="Y272" s="2"/>
      <c r="Z272" s="2"/>
      <c r="AA272" s="2"/>
      <c r="AB272" s="2"/>
      <c r="AC272" s="2"/>
      <c r="AD272" s="2"/>
    </row>
    <row r="273" ht="15.75" customHeight="1">
      <c r="A273" s="81"/>
      <c r="B273" s="105"/>
      <c r="C273" s="106"/>
      <c r="D273" s="67"/>
      <c r="E273" s="107"/>
      <c r="F273" s="90"/>
      <c r="G273" s="108"/>
      <c r="H273" s="2"/>
      <c r="I273" s="2"/>
      <c r="J273" s="2"/>
      <c r="K273" s="2"/>
      <c r="L273" s="2"/>
      <c r="M273" s="2"/>
      <c r="N273" s="2"/>
      <c r="O273" s="2"/>
      <c r="P273" s="2"/>
      <c r="Q273" s="2"/>
      <c r="R273" s="2"/>
      <c r="S273" s="2"/>
      <c r="T273" s="2"/>
      <c r="U273" s="2"/>
      <c r="V273" s="2"/>
      <c r="W273" s="2"/>
      <c r="X273" s="2"/>
      <c r="Y273" s="2"/>
      <c r="Z273" s="2"/>
      <c r="AA273" s="2"/>
      <c r="AB273" s="2"/>
      <c r="AC273" s="2"/>
      <c r="AD273" s="2"/>
    </row>
    <row r="274" ht="15.75" customHeight="1">
      <c r="A274" s="81"/>
      <c r="B274" s="90"/>
      <c r="C274" s="90"/>
      <c r="D274" s="90"/>
      <c r="E274" s="81"/>
      <c r="F274" s="90"/>
      <c r="G274" s="109"/>
      <c r="H274" s="2"/>
      <c r="I274" s="2"/>
      <c r="J274" s="2"/>
      <c r="K274" s="2"/>
      <c r="L274" s="2"/>
      <c r="M274" s="2"/>
      <c r="N274" s="2"/>
      <c r="O274" s="2"/>
      <c r="P274" s="2"/>
      <c r="Q274" s="2"/>
      <c r="R274" s="2"/>
      <c r="S274" s="2"/>
      <c r="T274" s="2"/>
      <c r="U274" s="2"/>
      <c r="V274" s="2"/>
      <c r="W274" s="2"/>
      <c r="X274" s="2"/>
      <c r="Y274" s="2"/>
      <c r="Z274" s="2"/>
      <c r="AA274" s="2"/>
      <c r="AB274" s="2"/>
      <c r="AC274" s="2"/>
      <c r="AD274" s="2"/>
    </row>
    <row r="275" ht="15.75" customHeight="1">
      <c r="A275" s="81"/>
      <c r="B275" s="105"/>
      <c r="C275" s="106"/>
      <c r="D275" s="67"/>
      <c r="E275" s="107"/>
      <c r="F275" s="90"/>
      <c r="G275" s="108"/>
      <c r="H275" s="2"/>
      <c r="I275" s="2"/>
      <c r="J275" s="2"/>
      <c r="K275" s="2"/>
      <c r="L275" s="2"/>
      <c r="M275" s="2"/>
      <c r="N275" s="2"/>
      <c r="O275" s="2"/>
      <c r="P275" s="2"/>
      <c r="Q275" s="2"/>
      <c r="R275" s="2"/>
      <c r="S275" s="2"/>
      <c r="T275" s="2"/>
      <c r="U275" s="2"/>
      <c r="V275" s="2"/>
      <c r="W275" s="2"/>
      <c r="X275" s="2"/>
      <c r="Y275" s="2"/>
      <c r="Z275" s="2"/>
      <c r="AA275" s="2"/>
      <c r="AB275" s="2"/>
      <c r="AC275" s="2"/>
      <c r="AD275" s="2"/>
    </row>
    <row r="276" ht="15.75" customHeight="1">
      <c r="A276" s="81"/>
      <c r="B276" s="90"/>
      <c r="C276" s="90"/>
      <c r="D276" s="81"/>
      <c r="E276" s="81"/>
      <c r="F276" s="81"/>
      <c r="G276" s="81"/>
      <c r="H276" s="2"/>
      <c r="I276" s="2"/>
      <c r="J276" s="2"/>
      <c r="K276" s="2"/>
      <c r="L276" s="2"/>
      <c r="M276" s="2"/>
      <c r="N276" s="2"/>
      <c r="O276" s="2"/>
      <c r="P276" s="2"/>
      <c r="Q276" s="2"/>
      <c r="R276" s="2"/>
      <c r="S276" s="2"/>
      <c r="T276" s="2"/>
      <c r="U276" s="2"/>
      <c r="V276" s="2"/>
      <c r="W276" s="2"/>
      <c r="X276" s="2"/>
      <c r="Y276" s="2"/>
      <c r="Z276" s="2"/>
      <c r="AA276" s="2"/>
      <c r="AB276" s="2"/>
      <c r="AC276" s="2"/>
      <c r="AD276" s="2"/>
    </row>
    <row r="277" ht="15.75" customHeight="1">
      <c r="A277" s="81"/>
      <c r="B277" s="81"/>
      <c r="C277" s="90"/>
      <c r="D277" s="81"/>
      <c r="E277" s="107"/>
      <c r="F277" s="90"/>
      <c r="G277" s="109"/>
      <c r="H277" s="2"/>
      <c r="I277" s="2"/>
      <c r="J277" s="2"/>
      <c r="K277" s="2"/>
      <c r="L277" s="2"/>
      <c r="M277" s="2"/>
      <c r="N277" s="2"/>
      <c r="O277" s="2"/>
      <c r="P277" s="2"/>
      <c r="Q277" s="2"/>
      <c r="R277" s="2"/>
      <c r="S277" s="2"/>
      <c r="T277" s="2"/>
      <c r="U277" s="2"/>
      <c r="V277" s="2"/>
      <c r="W277" s="2"/>
      <c r="X277" s="2"/>
      <c r="Y277" s="2"/>
      <c r="Z277" s="2"/>
      <c r="AA277" s="2"/>
      <c r="AB277" s="2"/>
      <c r="AC277" s="2"/>
      <c r="AD277" s="2"/>
    </row>
    <row r="278" ht="15.75" customHeight="1">
      <c r="A278" s="81"/>
      <c r="B278" s="90"/>
      <c r="C278" s="90"/>
      <c r="D278" s="81"/>
      <c r="E278" s="128"/>
      <c r="F278" s="67"/>
      <c r="G278" s="129"/>
      <c r="H278" s="2"/>
      <c r="I278" s="2"/>
      <c r="J278" s="2"/>
      <c r="K278" s="2"/>
      <c r="L278" s="2"/>
      <c r="M278" s="2"/>
      <c r="N278" s="2"/>
      <c r="O278" s="2"/>
      <c r="P278" s="2"/>
      <c r="Q278" s="2"/>
      <c r="R278" s="2"/>
      <c r="S278" s="2"/>
      <c r="T278" s="2"/>
      <c r="U278" s="2"/>
      <c r="V278" s="2"/>
      <c r="W278" s="2"/>
      <c r="X278" s="2"/>
      <c r="Y278" s="2"/>
      <c r="Z278" s="2"/>
      <c r="AA278" s="2"/>
      <c r="AB278" s="2"/>
      <c r="AC278" s="2"/>
      <c r="AD278" s="2"/>
    </row>
    <row r="279" ht="15.75" customHeight="1">
      <c r="A279" s="81"/>
      <c r="B279" s="90"/>
      <c r="C279" s="90"/>
      <c r="D279" s="81"/>
      <c r="E279" s="107"/>
      <c r="F279" s="90"/>
      <c r="G279" s="109"/>
      <c r="H279" s="2"/>
      <c r="I279" s="2"/>
      <c r="J279" s="2"/>
      <c r="K279" s="2"/>
      <c r="L279" s="2"/>
      <c r="M279" s="2"/>
      <c r="N279" s="2"/>
      <c r="O279" s="2"/>
      <c r="P279" s="2"/>
      <c r="Q279" s="2"/>
      <c r="R279" s="2"/>
      <c r="S279" s="2"/>
      <c r="T279" s="2"/>
      <c r="U279" s="2"/>
      <c r="V279" s="2"/>
      <c r="W279" s="2"/>
      <c r="X279" s="2"/>
      <c r="Y279" s="2"/>
      <c r="Z279" s="2"/>
      <c r="AA279" s="2"/>
      <c r="AB279" s="2"/>
      <c r="AC279" s="2"/>
      <c r="AD279" s="2"/>
    </row>
    <row r="280" ht="15.75" customHeight="1">
      <c r="A280" s="81"/>
      <c r="B280" s="81"/>
      <c r="C280" s="81"/>
      <c r="D280" s="81"/>
      <c r="E280" s="81"/>
      <c r="F280" s="81"/>
      <c r="G280" s="81"/>
      <c r="H280" s="2"/>
      <c r="I280" s="2"/>
      <c r="J280" s="2"/>
      <c r="K280" s="2"/>
      <c r="L280" s="2"/>
      <c r="M280" s="2"/>
      <c r="N280" s="2"/>
      <c r="O280" s="2"/>
      <c r="P280" s="2"/>
      <c r="Q280" s="2"/>
      <c r="R280" s="2"/>
      <c r="S280" s="2"/>
      <c r="T280" s="2"/>
      <c r="U280" s="2"/>
      <c r="V280" s="2"/>
      <c r="W280" s="2"/>
      <c r="X280" s="2"/>
      <c r="Y280" s="2"/>
      <c r="Z280" s="2"/>
      <c r="AA280" s="2"/>
      <c r="AB280" s="2"/>
      <c r="AC280" s="2"/>
      <c r="AD280" s="2"/>
    </row>
    <row r="281" ht="15.75" customHeight="1">
      <c r="A281" s="81"/>
      <c r="B281" s="81"/>
      <c r="C281" s="81"/>
      <c r="D281" s="81"/>
      <c r="E281" s="81"/>
      <c r="F281" s="81"/>
      <c r="G281" s="81"/>
      <c r="H281" s="2"/>
      <c r="I281" s="2"/>
      <c r="J281" s="2"/>
      <c r="K281" s="2"/>
      <c r="L281" s="2"/>
      <c r="M281" s="2"/>
      <c r="N281" s="2"/>
      <c r="O281" s="2"/>
      <c r="P281" s="2"/>
      <c r="Q281" s="2"/>
      <c r="R281" s="2"/>
      <c r="S281" s="2"/>
      <c r="T281" s="2"/>
      <c r="U281" s="2"/>
      <c r="V281" s="2"/>
      <c r="W281" s="2"/>
      <c r="X281" s="2"/>
      <c r="Y281" s="2"/>
      <c r="Z281" s="2"/>
      <c r="AA281" s="2"/>
      <c r="AB281" s="2"/>
      <c r="AC281" s="2"/>
      <c r="AD281" s="2"/>
    </row>
    <row r="282" ht="15.75" customHeight="1">
      <c r="A282" s="80"/>
      <c r="B282" s="67"/>
      <c r="C282" s="81"/>
      <c r="D282" s="81"/>
      <c r="E282" s="81"/>
      <c r="F282" s="81"/>
      <c r="G282" s="81"/>
      <c r="H282" s="2"/>
      <c r="I282" s="2"/>
      <c r="J282" s="2"/>
      <c r="K282" s="2"/>
      <c r="L282" s="2"/>
      <c r="M282" s="2"/>
      <c r="N282" s="2"/>
      <c r="O282" s="2"/>
      <c r="P282" s="2"/>
      <c r="Q282" s="2"/>
      <c r="R282" s="2"/>
      <c r="S282" s="2"/>
      <c r="T282" s="2"/>
      <c r="U282" s="2"/>
      <c r="V282" s="2"/>
      <c r="W282" s="2"/>
      <c r="X282" s="2"/>
      <c r="Y282" s="2"/>
      <c r="Z282" s="2"/>
      <c r="AA282" s="2"/>
      <c r="AB282" s="2"/>
      <c r="AC282" s="2"/>
      <c r="AD282" s="2"/>
    </row>
    <row r="283" ht="15.75" customHeight="1">
      <c r="A283" s="80"/>
      <c r="B283" s="67"/>
      <c r="C283" s="81"/>
      <c r="D283" s="81"/>
      <c r="E283" s="81"/>
      <c r="F283" s="81"/>
      <c r="G283" s="81"/>
      <c r="H283" s="2"/>
      <c r="I283" s="2"/>
      <c r="J283" s="2"/>
      <c r="K283" s="2"/>
      <c r="L283" s="2"/>
      <c r="M283" s="2"/>
      <c r="N283" s="2"/>
      <c r="O283" s="2"/>
      <c r="P283" s="2"/>
      <c r="Q283" s="2"/>
      <c r="R283" s="2"/>
      <c r="S283" s="2"/>
      <c r="T283" s="2"/>
      <c r="U283" s="2"/>
      <c r="V283" s="2"/>
      <c r="W283" s="2"/>
      <c r="X283" s="2"/>
      <c r="Y283" s="2"/>
      <c r="Z283" s="2"/>
      <c r="AA283" s="2"/>
      <c r="AB283" s="2"/>
      <c r="AC283" s="2"/>
      <c r="AD283" s="2"/>
    </row>
    <row r="284" ht="22.5" customHeight="1">
      <c r="A284" s="86"/>
      <c r="B284" s="86"/>
      <c r="C284" s="86"/>
      <c r="D284" s="87"/>
      <c r="E284" s="87"/>
      <c r="F284" s="87"/>
      <c r="G284" s="88"/>
      <c r="H284" s="9"/>
      <c r="I284" s="9"/>
      <c r="J284" s="9"/>
      <c r="K284" s="9"/>
      <c r="L284" s="9"/>
      <c r="M284" s="9"/>
      <c r="N284" s="9"/>
      <c r="O284" s="9"/>
      <c r="P284" s="9"/>
      <c r="Q284" s="9"/>
      <c r="R284" s="9"/>
      <c r="S284" s="9"/>
      <c r="T284" s="9"/>
      <c r="U284" s="9"/>
      <c r="V284" s="9"/>
      <c r="W284" s="9"/>
      <c r="X284" s="9"/>
      <c r="Y284" s="9"/>
      <c r="Z284" s="9"/>
      <c r="AA284" s="9"/>
      <c r="AB284" s="9"/>
      <c r="AC284" s="9"/>
      <c r="AD284" s="9"/>
    </row>
    <row r="285" ht="15.75" customHeight="1">
      <c r="A285" s="100"/>
      <c r="B285" s="102"/>
      <c r="C285" s="70"/>
      <c r="D285" s="71"/>
      <c r="E285" s="71"/>
      <c r="F285" s="72"/>
      <c r="G285" s="71"/>
      <c r="H285" s="2"/>
      <c r="I285" s="2"/>
      <c r="J285" s="2"/>
      <c r="K285" s="2"/>
      <c r="L285" s="2"/>
      <c r="M285" s="2"/>
      <c r="N285" s="2"/>
      <c r="O285" s="2"/>
      <c r="P285" s="2"/>
      <c r="Q285" s="2"/>
      <c r="R285" s="2"/>
      <c r="S285" s="2"/>
      <c r="T285" s="2"/>
      <c r="U285" s="2"/>
      <c r="V285" s="2"/>
      <c r="W285" s="2"/>
      <c r="X285" s="2"/>
      <c r="Y285" s="2"/>
      <c r="Z285" s="2"/>
      <c r="AA285" s="2"/>
      <c r="AB285" s="2"/>
      <c r="AC285" s="2"/>
      <c r="AD285" s="2"/>
    </row>
    <row r="286" ht="15.75" customHeight="1">
      <c r="A286" s="100"/>
      <c r="B286" s="102"/>
      <c r="C286" s="70"/>
      <c r="D286" s="71"/>
      <c r="E286" s="71"/>
      <c r="F286" s="72"/>
      <c r="G286" s="71"/>
      <c r="H286" s="2"/>
      <c r="I286" s="2"/>
      <c r="J286" s="2"/>
      <c r="K286" s="2"/>
      <c r="L286" s="2"/>
      <c r="M286" s="2"/>
      <c r="N286" s="2"/>
      <c r="O286" s="2"/>
      <c r="P286" s="2"/>
      <c r="Q286" s="2"/>
      <c r="R286" s="2"/>
      <c r="S286" s="2"/>
      <c r="T286" s="2"/>
      <c r="U286" s="2"/>
      <c r="V286" s="2"/>
      <c r="W286" s="2"/>
      <c r="X286" s="2"/>
      <c r="Y286" s="2"/>
      <c r="Z286" s="2"/>
      <c r="AA286" s="2"/>
      <c r="AB286" s="2"/>
      <c r="AC286" s="2"/>
      <c r="AD286" s="2"/>
    </row>
    <row r="287" ht="15.75" customHeight="1">
      <c r="A287" s="100"/>
      <c r="B287" s="102"/>
      <c r="C287" s="70"/>
      <c r="D287" s="71"/>
      <c r="E287" s="71"/>
      <c r="F287" s="72"/>
      <c r="G287" s="71"/>
      <c r="H287" s="2"/>
      <c r="I287" s="2"/>
      <c r="J287" s="2"/>
      <c r="K287" s="2"/>
      <c r="L287" s="2"/>
      <c r="M287" s="2"/>
      <c r="N287" s="2"/>
      <c r="O287" s="2"/>
      <c r="P287" s="2"/>
      <c r="Q287" s="2"/>
      <c r="R287" s="2"/>
      <c r="S287" s="2"/>
      <c r="T287" s="2"/>
      <c r="U287" s="2"/>
      <c r="V287" s="2"/>
      <c r="W287" s="2"/>
      <c r="X287" s="2"/>
      <c r="Y287" s="2"/>
      <c r="Z287" s="2"/>
      <c r="AA287" s="2"/>
      <c r="AB287" s="2"/>
      <c r="AC287" s="2"/>
      <c r="AD287" s="2"/>
    </row>
    <row r="288" ht="15.75" customHeight="1">
      <c r="A288" s="69"/>
      <c r="B288" s="90"/>
      <c r="C288" s="79"/>
      <c r="D288" s="72"/>
      <c r="E288" s="71"/>
      <c r="F288" s="72"/>
      <c r="G288" s="71"/>
      <c r="H288" s="2"/>
      <c r="I288" s="2"/>
      <c r="J288" s="2"/>
      <c r="K288" s="2"/>
      <c r="L288" s="2"/>
      <c r="M288" s="2"/>
      <c r="N288" s="2"/>
      <c r="O288" s="2"/>
      <c r="P288" s="2"/>
      <c r="Q288" s="2"/>
      <c r="R288" s="2"/>
      <c r="S288" s="2"/>
      <c r="T288" s="2"/>
      <c r="U288" s="2"/>
      <c r="V288" s="2"/>
      <c r="W288" s="2"/>
      <c r="X288" s="2"/>
      <c r="Y288" s="2"/>
      <c r="Z288" s="2"/>
      <c r="AA288" s="2"/>
      <c r="AB288" s="2"/>
      <c r="AC288" s="2"/>
      <c r="AD288" s="2"/>
    </row>
    <row r="289" ht="15.75" customHeight="1">
      <c r="A289" s="103"/>
      <c r="B289" s="90"/>
      <c r="C289" s="79"/>
      <c r="D289" s="72"/>
      <c r="E289" s="71"/>
      <c r="F289" s="72"/>
      <c r="G289" s="71"/>
      <c r="H289" s="2"/>
      <c r="I289" s="2"/>
      <c r="J289" s="2"/>
      <c r="K289" s="2"/>
      <c r="L289" s="2"/>
      <c r="M289" s="2"/>
      <c r="N289" s="2"/>
      <c r="O289" s="2"/>
      <c r="P289" s="2"/>
      <c r="Q289" s="2"/>
      <c r="R289" s="2"/>
      <c r="S289" s="2"/>
      <c r="T289" s="2"/>
      <c r="U289" s="2"/>
      <c r="V289" s="2"/>
      <c r="W289" s="2"/>
      <c r="X289" s="2"/>
      <c r="Y289" s="2"/>
      <c r="Z289" s="2"/>
      <c r="AA289" s="2"/>
      <c r="AB289" s="2"/>
      <c r="AC289" s="2"/>
      <c r="AD289" s="2"/>
    </row>
    <row r="290" ht="15.75" customHeight="1">
      <c r="A290" s="69"/>
      <c r="B290" s="90"/>
      <c r="C290" s="70"/>
      <c r="D290" s="71"/>
      <c r="E290" s="71"/>
      <c r="F290" s="72"/>
      <c r="G290" s="71"/>
      <c r="H290" s="2"/>
      <c r="I290" s="2"/>
      <c r="J290" s="2"/>
      <c r="K290" s="2"/>
      <c r="L290" s="2"/>
      <c r="M290" s="2"/>
      <c r="N290" s="2"/>
      <c r="O290" s="2"/>
      <c r="P290" s="2"/>
      <c r="Q290" s="2"/>
      <c r="R290" s="2"/>
      <c r="S290" s="2"/>
      <c r="T290" s="2"/>
      <c r="U290" s="2"/>
      <c r="V290" s="2"/>
      <c r="W290" s="2"/>
      <c r="X290" s="2"/>
      <c r="Y290" s="2"/>
      <c r="Z290" s="2"/>
      <c r="AA290" s="2"/>
      <c r="AB290" s="2"/>
      <c r="AC290" s="2"/>
      <c r="AD290" s="2"/>
    </row>
    <row r="291" ht="22.5" customHeight="1">
      <c r="A291" s="86"/>
      <c r="B291" s="86"/>
      <c r="C291" s="86"/>
      <c r="D291" s="87"/>
      <c r="E291" s="87"/>
      <c r="F291" s="87"/>
      <c r="G291" s="88"/>
      <c r="H291" s="9"/>
      <c r="I291" s="9"/>
      <c r="J291" s="9"/>
      <c r="K291" s="9"/>
      <c r="L291" s="9"/>
      <c r="M291" s="9"/>
      <c r="N291" s="9"/>
      <c r="O291" s="9"/>
      <c r="P291" s="9"/>
      <c r="Q291" s="9"/>
      <c r="R291" s="9"/>
      <c r="S291" s="9"/>
      <c r="T291" s="9"/>
      <c r="U291" s="9"/>
      <c r="V291" s="9"/>
      <c r="W291" s="9"/>
      <c r="X291" s="9"/>
      <c r="Y291" s="9"/>
      <c r="Z291" s="9"/>
      <c r="AA291" s="9"/>
      <c r="AB291" s="9"/>
      <c r="AC291" s="9"/>
      <c r="AD291" s="9"/>
    </row>
    <row r="292" ht="15.75" customHeight="1">
      <c r="A292" s="69"/>
      <c r="B292" s="69"/>
      <c r="C292" s="70"/>
      <c r="D292" s="71"/>
      <c r="E292" s="71"/>
      <c r="F292" s="72"/>
      <c r="G292" s="71"/>
      <c r="H292" s="2"/>
      <c r="I292" s="2"/>
      <c r="J292" s="2"/>
      <c r="K292" s="2"/>
      <c r="L292" s="2"/>
      <c r="M292" s="2"/>
      <c r="N292" s="2"/>
      <c r="O292" s="2"/>
      <c r="P292" s="2"/>
      <c r="Q292" s="2"/>
      <c r="R292" s="2"/>
      <c r="S292" s="2"/>
      <c r="T292" s="2"/>
      <c r="U292" s="2"/>
      <c r="V292" s="2"/>
      <c r="W292" s="2"/>
      <c r="X292" s="2"/>
      <c r="Y292" s="2"/>
      <c r="Z292" s="2"/>
      <c r="AA292" s="2"/>
      <c r="AB292" s="2"/>
      <c r="AC292" s="2"/>
      <c r="AD292" s="2"/>
    </row>
    <row r="293" ht="15.75" customHeight="1">
      <c r="A293" s="69"/>
      <c r="B293" s="69"/>
      <c r="C293" s="70"/>
      <c r="D293" s="71"/>
      <c r="E293" s="71"/>
      <c r="F293" s="72"/>
      <c r="G293" s="71"/>
      <c r="H293" s="2"/>
      <c r="I293" s="2"/>
      <c r="J293" s="2"/>
      <c r="K293" s="2"/>
      <c r="L293" s="2"/>
      <c r="M293" s="2"/>
      <c r="N293" s="2"/>
      <c r="O293" s="2"/>
      <c r="P293" s="2"/>
      <c r="Q293" s="2"/>
      <c r="R293" s="2"/>
      <c r="S293" s="2"/>
      <c r="T293" s="2"/>
      <c r="U293" s="2"/>
      <c r="V293" s="2"/>
      <c r="W293" s="2"/>
      <c r="X293" s="2"/>
      <c r="Y293" s="2"/>
      <c r="Z293" s="2"/>
      <c r="AA293" s="2"/>
      <c r="AB293" s="2"/>
      <c r="AC293" s="2"/>
      <c r="AD293" s="2"/>
    </row>
    <row r="294" ht="15.75" customHeight="1">
      <c r="A294" s="81"/>
      <c r="B294" s="105"/>
      <c r="C294" s="106"/>
      <c r="D294" s="67"/>
      <c r="E294" s="107"/>
      <c r="F294" s="90"/>
      <c r="G294" s="108"/>
      <c r="H294" s="2"/>
      <c r="I294" s="2"/>
      <c r="J294" s="2"/>
      <c r="K294" s="2"/>
      <c r="L294" s="2"/>
      <c r="M294" s="2"/>
      <c r="N294" s="2"/>
      <c r="O294" s="2"/>
      <c r="P294" s="2"/>
      <c r="Q294" s="2"/>
      <c r="R294" s="2"/>
      <c r="S294" s="2"/>
      <c r="T294" s="2"/>
      <c r="U294" s="2"/>
      <c r="V294" s="2"/>
      <c r="W294" s="2"/>
      <c r="X294" s="2"/>
      <c r="Y294" s="2"/>
      <c r="Z294" s="2"/>
      <c r="AA294" s="2"/>
      <c r="AB294" s="2"/>
      <c r="AC294" s="2"/>
      <c r="AD294" s="2"/>
    </row>
    <row r="295" ht="15.75" customHeight="1">
      <c r="A295" s="81"/>
      <c r="B295" s="90"/>
      <c r="C295" s="90"/>
      <c r="D295" s="90"/>
      <c r="E295" s="81"/>
      <c r="F295" s="90"/>
      <c r="G295" s="109"/>
      <c r="H295" s="2"/>
      <c r="I295" s="2"/>
      <c r="J295" s="2"/>
      <c r="K295" s="2"/>
      <c r="L295" s="2"/>
      <c r="M295" s="2"/>
      <c r="N295" s="2"/>
      <c r="O295" s="2"/>
      <c r="P295" s="2"/>
      <c r="Q295" s="2"/>
      <c r="R295" s="2"/>
      <c r="S295" s="2"/>
      <c r="T295" s="2"/>
      <c r="U295" s="2"/>
      <c r="V295" s="2"/>
      <c r="W295" s="2"/>
      <c r="X295" s="2"/>
      <c r="Y295" s="2"/>
      <c r="Z295" s="2"/>
      <c r="AA295" s="2"/>
      <c r="AB295" s="2"/>
      <c r="AC295" s="2"/>
      <c r="AD295" s="2"/>
    </row>
    <row r="296" ht="15.75" customHeight="1">
      <c r="A296" s="81"/>
      <c r="B296" s="105"/>
      <c r="C296" s="106"/>
      <c r="D296" s="67"/>
      <c r="E296" s="107"/>
      <c r="F296" s="90"/>
      <c r="G296" s="108"/>
      <c r="H296" s="2"/>
      <c r="I296" s="2"/>
      <c r="J296" s="2"/>
      <c r="K296" s="2"/>
      <c r="L296" s="2"/>
      <c r="M296" s="2"/>
      <c r="N296" s="2"/>
      <c r="O296" s="2"/>
      <c r="P296" s="2"/>
      <c r="Q296" s="2"/>
      <c r="R296" s="2"/>
      <c r="S296" s="2"/>
      <c r="T296" s="2"/>
      <c r="U296" s="2"/>
      <c r="V296" s="2"/>
      <c r="W296" s="2"/>
      <c r="X296" s="2"/>
      <c r="Y296" s="2"/>
      <c r="Z296" s="2"/>
      <c r="AA296" s="2"/>
      <c r="AB296" s="2"/>
      <c r="AC296" s="2"/>
      <c r="AD296" s="2"/>
    </row>
    <row r="297" ht="15.75" customHeight="1">
      <c r="A297" s="81"/>
      <c r="B297" s="90"/>
      <c r="C297" s="90"/>
      <c r="D297" s="81"/>
      <c r="E297" s="81"/>
      <c r="F297" s="81"/>
      <c r="G297" s="81"/>
      <c r="H297" s="2"/>
      <c r="I297" s="2"/>
      <c r="J297" s="2"/>
      <c r="K297" s="2"/>
      <c r="L297" s="2"/>
      <c r="M297" s="2"/>
      <c r="N297" s="2"/>
      <c r="O297" s="2"/>
      <c r="P297" s="2"/>
      <c r="Q297" s="2"/>
      <c r="R297" s="2"/>
      <c r="S297" s="2"/>
      <c r="T297" s="2"/>
      <c r="U297" s="2"/>
      <c r="V297" s="2"/>
      <c r="W297" s="2"/>
      <c r="X297" s="2"/>
      <c r="Y297" s="2"/>
      <c r="Z297" s="2"/>
      <c r="AA297" s="2"/>
      <c r="AB297" s="2"/>
      <c r="AC297" s="2"/>
      <c r="AD297" s="2"/>
    </row>
    <row r="298" ht="15.75" customHeight="1">
      <c r="A298" s="81"/>
      <c r="B298" s="81"/>
      <c r="C298" s="90"/>
      <c r="D298" s="81"/>
      <c r="E298" s="107"/>
      <c r="F298" s="90"/>
      <c r="G298" s="109"/>
      <c r="H298" s="2"/>
      <c r="I298" s="2"/>
      <c r="J298" s="2"/>
      <c r="K298" s="2"/>
      <c r="L298" s="2"/>
      <c r="M298" s="2"/>
      <c r="N298" s="2"/>
      <c r="O298" s="2"/>
      <c r="P298" s="2"/>
      <c r="Q298" s="2"/>
      <c r="R298" s="2"/>
      <c r="S298" s="2"/>
      <c r="T298" s="2"/>
      <c r="U298" s="2"/>
      <c r="V298" s="2"/>
      <c r="W298" s="2"/>
      <c r="X298" s="2"/>
      <c r="Y298" s="2"/>
      <c r="Z298" s="2"/>
      <c r="AA298" s="2"/>
      <c r="AB298" s="2"/>
      <c r="AC298" s="2"/>
      <c r="AD298" s="2"/>
    </row>
    <row r="299" ht="15.75" customHeight="1">
      <c r="A299" s="81"/>
      <c r="B299" s="90"/>
      <c r="C299" s="90"/>
      <c r="D299" s="81"/>
      <c r="E299" s="110"/>
      <c r="F299" s="67"/>
      <c r="G299" s="111"/>
      <c r="H299" s="2"/>
      <c r="I299" s="2"/>
      <c r="J299" s="2"/>
      <c r="K299" s="2"/>
      <c r="L299" s="2"/>
      <c r="M299" s="2"/>
      <c r="N299" s="2"/>
      <c r="O299" s="2"/>
      <c r="P299" s="2"/>
      <c r="Q299" s="2"/>
      <c r="R299" s="2"/>
      <c r="S299" s="2"/>
      <c r="T299" s="2"/>
      <c r="U299" s="2"/>
      <c r="V299" s="2"/>
      <c r="W299" s="2"/>
      <c r="X299" s="2"/>
      <c r="Y299" s="2"/>
      <c r="Z299" s="2"/>
      <c r="AA299" s="2"/>
      <c r="AB299" s="2"/>
      <c r="AC299" s="2"/>
      <c r="AD299" s="2"/>
    </row>
    <row r="300" ht="15.75" customHeight="1">
      <c r="A300" s="81"/>
      <c r="B300" s="90"/>
      <c r="C300" s="90"/>
      <c r="D300" s="81"/>
      <c r="E300" s="107"/>
      <c r="F300" s="90"/>
      <c r="G300" s="109"/>
      <c r="H300" s="2"/>
      <c r="I300" s="2"/>
      <c r="J300" s="2"/>
      <c r="K300" s="2"/>
      <c r="L300" s="2"/>
      <c r="M300" s="2"/>
      <c r="N300" s="2"/>
      <c r="O300" s="2"/>
      <c r="P300" s="2"/>
      <c r="Q300" s="2"/>
      <c r="R300" s="2"/>
      <c r="S300" s="2"/>
      <c r="T300" s="2"/>
      <c r="U300" s="2"/>
      <c r="V300" s="2"/>
      <c r="W300" s="2"/>
      <c r="X300" s="2"/>
      <c r="Y300" s="2"/>
      <c r="Z300" s="2"/>
      <c r="AA300" s="2"/>
      <c r="AB300" s="2"/>
      <c r="AC300" s="2"/>
      <c r="AD300" s="2"/>
    </row>
    <row r="301" ht="15.75" customHeight="1">
      <c r="A301" s="81"/>
      <c r="B301" s="81"/>
      <c r="C301" s="81"/>
      <c r="D301" s="81"/>
      <c r="E301" s="81"/>
      <c r="F301" s="81"/>
      <c r="G301" s="81"/>
      <c r="H301" s="2"/>
      <c r="I301" s="2"/>
      <c r="J301" s="2"/>
      <c r="K301" s="2"/>
      <c r="L301" s="2"/>
      <c r="M301" s="2"/>
      <c r="N301" s="2"/>
      <c r="O301" s="2"/>
      <c r="P301" s="2"/>
      <c r="Q301" s="2"/>
      <c r="R301" s="2"/>
      <c r="S301" s="2"/>
      <c r="T301" s="2"/>
      <c r="U301" s="2"/>
      <c r="V301" s="2"/>
      <c r="W301" s="2"/>
      <c r="X301" s="2"/>
      <c r="Y301" s="2"/>
      <c r="Z301" s="2"/>
      <c r="AA301" s="2"/>
      <c r="AB301" s="2"/>
      <c r="AC301" s="2"/>
      <c r="AD301" s="2"/>
    </row>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sheetData>
  <mergeCells count="30">
    <mergeCell ref="A1:G1"/>
    <mergeCell ref="A3:G3"/>
    <mergeCell ref="A4:B4"/>
    <mergeCell ref="A6:B6"/>
    <mergeCell ref="E117:F117"/>
    <mergeCell ref="A5:B5"/>
    <mergeCell ref="C117:D117"/>
    <mergeCell ref="A129:B129"/>
    <mergeCell ref="A130:B130"/>
    <mergeCell ref="A131:B131"/>
    <mergeCell ref="I152:M152"/>
    <mergeCell ref="B161:D161"/>
    <mergeCell ref="B163:D163"/>
    <mergeCell ref="E166:F166"/>
    <mergeCell ref="A170:B170"/>
    <mergeCell ref="A171:B171"/>
    <mergeCell ref="I176:M176"/>
    <mergeCell ref="B221:D221"/>
    <mergeCell ref="B223:D223"/>
    <mergeCell ref="E226:F226"/>
    <mergeCell ref="B294:D294"/>
    <mergeCell ref="B296:D296"/>
    <mergeCell ref="E299:F299"/>
    <mergeCell ref="A230:B230"/>
    <mergeCell ref="A231:B231"/>
    <mergeCell ref="B273:D273"/>
    <mergeCell ref="B275:D275"/>
    <mergeCell ref="E278:F278"/>
    <mergeCell ref="A282:B282"/>
    <mergeCell ref="A283:B283"/>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25.88"/>
    <col customWidth="1" min="2" max="2" width="58.25"/>
    <col customWidth="1" min="3" max="4" width="15.88"/>
    <col customWidth="1" min="5" max="5" width="14.75"/>
    <col customWidth="1" min="6" max="6" width="15.88"/>
    <col customWidth="1" min="7" max="7" width="26.38"/>
  </cols>
  <sheetData>
    <row r="1" ht="89.25" customHeight="1">
      <c r="A1" s="130" t="s">
        <v>193</v>
      </c>
    </row>
    <row r="2" ht="22.5" customHeight="1">
      <c r="A2" s="131" t="s">
        <v>194</v>
      </c>
    </row>
    <row r="3" ht="15.75" customHeight="1">
      <c r="A3" s="132"/>
      <c r="B3" s="133"/>
      <c r="G3" s="133"/>
    </row>
    <row r="4" ht="15.75" customHeight="1">
      <c r="A4" s="132"/>
      <c r="B4" s="133"/>
      <c r="G4" s="134" t="s">
        <v>195</v>
      </c>
    </row>
    <row r="5" ht="22.5" customHeight="1">
      <c r="A5" s="135" t="s">
        <v>196</v>
      </c>
    </row>
    <row r="6" ht="22.5" customHeight="1">
      <c r="A6" s="136" t="s">
        <v>197</v>
      </c>
    </row>
    <row r="7" ht="22.5" customHeight="1">
      <c r="A7" s="137" t="s">
        <v>198</v>
      </c>
    </row>
    <row r="8" ht="22.5" customHeight="1">
      <c r="A8" s="137" t="s">
        <v>199</v>
      </c>
    </row>
    <row r="9" ht="27.0" customHeight="1">
      <c r="A9" s="138" t="s">
        <v>200</v>
      </c>
    </row>
    <row r="10" ht="15.75" customHeight="1">
      <c r="A10" s="136"/>
      <c r="B10" s="133"/>
      <c r="C10" s="133"/>
      <c r="D10" s="133"/>
      <c r="E10" s="133"/>
      <c r="F10" s="133"/>
      <c r="G10" s="133"/>
    </row>
    <row r="11" ht="22.5" customHeight="1">
      <c r="A11" s="139" t="s">
        <v>2</v>
      </c>
    </row>
    <row r="12" ht="22.5" customHeight="1">
      <c r="A12" s="139"/>
      <c r="B12" s="139"/>
      <c r="C12" s="139"/>
      <c r="D12" s="139"/>
      <c r="E12" s="139"/>
      <c r="F12" s="139"/>
      <c r="G12" s="139"/>
    </row>
    <row r="13" ht="22.5" customHeight="1">
      <c r="A13" s="139" t="s">
        <v>201</v>
      </c>
    </row>
    <row r="14" ht="22.5" customHeight="1">
      <c r="A14" s="140" t="s">
        <v>202</v>
      </c>
      <c r="B14" s="141" t="s">
        <v>203</v>
      </c>
    </row>
    <row r="15" ht="22.5" customHeight="1">
      <c r="A15" s="140" t="s">
        <v>204</v>
      </c>
      <c r="B15" s="141" t="s">
        <v>205</v>
      </c>
    </row>
    <row r="16" ht="22.5" customHeight="1">
      <c r="A16" s="140" t="s">
        <v>206</v>
      </c>
      <c r="B16" s="141" t="s">
        <v>207</v>
      </c>
    </row>
    <row r="17" ht="22.5" customHeight="1">
      <c r="A17" s="140" t="s">
        <v>208</v>
      </c>
      <c r="B17" s="141" t="s">
        <v>209</v>
      </c>
    </row>
    <row r="18" ht="22.5" customHeight="1">
      <c r="A18" s="140" t="s">
        <v>210</v>
      </c>
      <c r="B18" s="141" t="s">
        <v>211</v>
      </c>
    </row>
    <row r="19" ht="22.5" customHeight="1">
      <c r="A19" s="140" t="s">
        <v>212</v>
      </c>
      <c r="B19" s="141" t="s">
        <v>213</v>
      </c>
    </row>
    <row r="20" ht="22.5" customHeight="1">
      <c r="A20" s="140" t="s">
        <v>214</v>
      </c>
      <c r="B20" s="141" t="s">
        <v>215</v>
      </c>
    </row>
    <row r="21" ht="22.5" customHeight="1">
      <c r="A21" s="140" t="s">
        <v>216</v>
      </c>
      <c r="B21" s="141" t="s">
        <v>217</v>
      </c>
    </row>
    <row r="22" ht="22.5" customHeight="1">
      <c r="A22" s="140" t="s">
        <v>218</v>
      </c>
      <c r="B22" s="141" t="s">
        <v>219</v>
      </c>
    </row>
    <row r="23" ht="22.5" customHeight="1">
      <c r="A23" s="140" t="s">
        <v>220</v>
      </c>
      <c r="B23" s="141" t="s">
        <v>221</v>
      </c>
    </row>
    <row r="24" ht="22.5" customHeight="1">
      <c r="A24" s="140" t="s">
        <v>222</v>
      </c>
      <c r="B24" s="141" t="s">
        <v>223</v>
      </c>
    </row>
    <row r="25" ht="22.5" customHeight="1">
      <c r="A25" s="140" t="s">
        <v>224</v>
      </c>
      <c r="B25" s="141" t="s">
        <v>225</v>
      </c>
    </row>
    <row r="26" ht="22.5" customHeight="1">
      <c r="A26" s="140" t="s">
        <v>226</v>
      </c>
      <c r="B26" s="141" t="s">
        <v>227</v>
      </c>
    </row>
    <row r="27" ht="22.5" customHeight="1">
      <c r="A27" s="140" t="s">
        <v>228</v>
      </c>
      <c r="B27" s="141" t="s">
        <v>229</v>
      </c>
    </row>
    <row r="28" ht="22.5" customHeight="1">
      <c r="A28" s="142" t="s">
        <v>230</v>
      </c>
      <c r="B28" s="141" t="s">
        <v>231</v>
      </c>
    </row>
    <row r="29" ht="22.5" customHeight="1">
      <c r="A29" s="142" t="s">
        <v>232</v>
      </c>
      <c r="B29" s="141" t="s">
        <v>233</v>
      </c>
    </row>
    <row r="30" ht="22.5" customHeight="1">
      <c r="A30" s="142" t="s">
        <v>234</v>
      </c>
      <c r="B30" s="141" t="s">
        <v>235</v>
      </c>
    </row>
    <row r="31" ht="22.5" customHeight="1">
      <c r="A31" s="143"/>
      <c r="B31" s="141"/>
    </row>
    <row r="32" ht="22.5" customHeight="1">
      <c r="A32" s="139" t="s">
        <v>236</v>
      </c>
    </row>
    <row r="33">
      <c r="A33" s="140" t="s">
        <v>202</v>
      </c>
      <c r="B33" s="144" t="s">
        <v>237</v>
      </c>
    </row>
    <row r="34" ht="22.5" customHeight="1">
      <c r="A34" s="140" t="s">
        <v>204</v>
      </c>
      <c r="B34" s="141" t="s">
        <v>238</v>
      </c>
    </row>
    <row r="35" ht="22.5" customHeight="1">
      <c r="A35" s="145"/>
      <c r="B35" s="141"/>
    </row>
    <row r="36" ht="22.5" customHeight="1">
      <c r="A36" s="146" t="s">
        <v>239</v>
      </c>
    </row>
    <row r="37">
      <c r="A37" s="140" t="s">
        <v>202</v>
      </c>
      <c r="B37" s="144" t="s">
        <v>240</v>
      </c>
    </row>
    <row r="38">
      <c r="A38" s="140" t="s">
        <v>204</v>
      </c>
      <c r="B38" s="144" t="s">
        <v>241</v>
      </c>
    </row>
    <row r="39">
      <c r="A39" s="140" t="s">
        <v>206</v>
      </c>
      <c r="B39" s="144" t="s">
        <v>242</v>
      </c>
    </row>
    <row r="40">
      <c r="A40" s="140" t="s">
        <v>208</v>
      </c>
      <c r="B40" s="144" t="s">
        <v>243</v>
      </c>
    </row>
    <row r="41">
      <c r="A41" s="140" t="s">
        <v>210</v>
      </c>
      <c r="B41" s="144" t="s">
        <v>244</v>
      </c>
    </row>
    <row r="42">
      <c r="A42" s="140" t="s">
        <v>212</v>
      </c>
      <c r="B42" s="144" t="s">
        <v>245</v>
      </c>
    </row>
    <row r="43">
      <c r="A43" s="140" t="s">
        <v>214</v>
      </c>
      <c r="B43" s="144" t="s">
        <v>246</v>
      </c>
    </row>
    <row r="44">
      <c r="A44" s="140" t="s">
        <v>216</v>
      </c>
      <c r="B44" s="144" t="s">
        <v>247</v>
      </c>
    </row>
    <row r="45">
      <c r="A45" s="140" t="s">
        <v>218</v>
      </c>
      <c r="B45" s="144" t="s">
        <v>248</v>
      </c>
    </row>
    <row r="46">
      <c r="A46" s="140" t="s">
        <v>220</v>
      </c>
      <c r="B46" s="144" t="s">
        <v>249</v>
      </c>
    </row>
    <row r="47">
      <c r="A47" s="143" t="s">
        <v>222</v>
      </c>
      <c r="B47" s="144" t="s">
        <v>250</v>
      </c>
    </row>
    <row r="48">
      <c r="A48" s="143" t="s">
        <v>224</v>
      </c>
      <c r="B48" s="144" t="s">
        <v>251</v>
      </c>
    </row>
    <row r="49">
      <c r="A49" s="143" t="s">
        <v>226</v>
      </c>
      <c r="B49" s="144" t="s">
        <v>252</v>
      </c>
    </row>
    <row r="50">
      <c r="A50" s="143" t="s">
        <v>228</v>
      </c>
      <c r="B50" s="144" t="s">
        <v>253</v>
      </c>
    </row>
    <row r="51">
      <c r="A51" s="143" t="s">
        <v>230</v>
      </c>
      <c r="B51" s="144" t="s">
        <v>254</v>
      </c>
    </row>
    <row r="52">
      <c r="A52" s="143" t="s">
        <v>232</v>
      </c>
      <c r="B52" s="144" t="s">
        <v>255</v>
      </c>
    </row>
    <row r="53">
      <c r="A53" s="143" t="s">
        <v>234</v>
      </c>
      <c r="B53" s="144" t="s">
        <v>256</v>
      </c>
    </row>
    <row r="54">
      <c r="A54" s="143" t="s">
        <v>257</v>
      </c>
      <c r="B54" s="144" t="s">
        <v>258</v>
      </c>
    </row>
    <row r="55">
      <c r="A55" s="143" t="s">
        <v>259</v>
      </c>
      <c r="B55" s="144" t="s">
        <v>260</v>
      </c>
    </row>
    <row r="56">
      <c r="A56" s="143" t="s">
        <v>261</v>
      </c>
      <c r="B56" s="144" t="s">
        <v>262</v>
      </c>
    </row>
    <row r="57" ht="22.5" customHeight="1">
      <c r="A57" s="143"/>
      <c r="B57" s="141"/>
    </row>
    <row r="58" ht="22.5" customHeight="1">
      <c r="A58" s="146" t="s">
        <v>263</v>
      </c>
    </row>
    <row r="59" ht="22.5" customHeight="1">
      <c r="A59" s="140" t="s">
        <v>202</v>
      </c>
      <c r="B59" s="141" t="s">
        <v>264</v>
      </c>
    </row>
    <row r="60" ht="22.5" customHeight="1">
      <c r="A60" s="140" t="s">
        <v>204</v>
      </c>
      <c r="B60" s="141" t="s">
        <v>265</v>
      </c>
    </row>
    <row r="61" ht="22.5" customHeight="1">
      <c r="A61" s="140" t="s">
        <v>206</v>
      </c>
      <c r="B61" s="141" t="s">
        <v>266</v>
      </c>
    </row>
    <row r="62" ht="22.5" customHeight="1">
      <c r="A62" s="140" t="s">
        <v>208</v>
      </c>
      <c r="B62" s="141" t="s">
        <v>267</v>
      </c>
    </row>
    <row r="63" ht="22.5" customHeight="1">
      <c r="A63" s="140" t="s">
        <v>210</v>
      </c>
      <c r="B63" s="141" t="s">
        <v>268</v>
      </c>
    </row>
    <row r="64" ht="22.5" customHeight="1">
      <c r="A64" s="140" t="s">
        <v>212</v>
      </c>
      <c r="B64" s="141" t="s">
        <v>269</v>
      </c>
    </row>
    <row r="65" ht="22.5" customHeight="1">
      <c r="A65" s="140" t="s">
        <v>214</v>
      </c>
      <c r="B65" s="141" t="s">
        <v>270</v>
      </c>
    </row>
    <row r="66" ht="22.5" customHeight="1">
      <c r="A66" s="140" t="s">
        <v>216</v>
      </c>
      <c r="B66" s="141" t="s">
        <v>271</v>
      </c>
    </row>
    <row r="67" ht="22.5" customHeight="1">
      <c r="A67" s="140" t="s">
        <v>218</v>
      </c>
      <c r="B67" s="141" t="s">
        <v>272</v>
      </c>
    </row>
    <row r="68" ht="22.5" customHeight="1">
      <c r="A68" s="140" t="s">
        <v>220</v>
      </c>
      <c r="B68" s="141" t="s">
        <v>273</v>
      </c>
    </row>
    <row r="69" ht="22.5" customHeight="1">
      <c r="A69" s="140" t="s">
        <v>222</v>
      </c>
      <c r="B69" s="141" t="s">
        <v>274</v>
      </c>
    </row>
    <row r="70" ht="22.5" customHeight="1">
      <c r="A70" s="140" t="s">
        <v>224</v>
      </c>
      <c r="B70" s="141" t="s">
        <v>275</v>
      </c>
    </row>
    <row r="71" ht="22.5" customHeight="1">
      <c r="A71" s="140" t="s">
        <v>226</v>
      </c>
      <c r="B71" s="141" t="s">
        <v>276</v>
      </c>
    </row>
    <row r="72" ht="22.5" customHeight="1">
      <c r="A72" s="140" t="s">
        <v>228</v>
      </c>
      <c r="B72" s="141" t="s">
        <v>277</v>
      </c>
    </row>
    <row r="73" ht="22.5" customHeight="1">
      <c r="A73" s="143"/>
      <c r="B73" s="141"/>
    </row>
    <row r="74" ht="22.5" customHeight="1">
      <c r="A74" s="146" t="s">
        <v>278</v>
      </c>
    </row>
    <row r="75" ht="22.5" customHeight="1">
      <c r="A75" s="140" t="s">
        <v>202</v>
      </c>
      <c r="B75" s="141" t="s">
        <v>279</v>
      </c>
    </row>
    <row r="76" ht="22.5" customHeight="1">
      <c r="A76" s="140" t="s">
        <v>204</v>
      </c>
      <c r="B76" s="141" t="s">
        <v>280</v>
      </c>
    </row>
    <row r="77" ht="22.5" customHeight="1">
      <c r="A77" s="140" t="s">
        <v>206</v>
      </c>
      <c r="B77" s="141" t="s">
        <v>281</v>
      </c>
    </row>
    <row r="78" ht="22.5" customHeight="1">
      <c r="A78" s="140" t="s">
        <v>208</v>
      </c>
      <c r="B78" s="141" t="s">
        <v>282</v>
      </c>
    </row>
    <row r="79" ht="22.5" customHeight="1">
      <c r="A79" s="140" t="s">
        <v>210</v>
      </c>
      <c r="B79" s="141" t="s">
        <v>283</v>
      </c>
    </row>
    <row r="80" ht="22.5" customHeight="1">
      <c r="A80" s="140" t="s">
        <v>212</v>
      </c>
      <c r="B80" s="141" t="s">
        <v>284</v>
      </c>
    </row>
    <row r="81" ht="22.5" customHeight="1">
      <c r="A81" s="140" t="s">
        <v>214</v>
      </c>
      <c r="B81" s="141" t="s">
        <v>285</v>
      </c>
    </row>
    <row r="82" ht="22.5" customHeight="1">
      <c r="A82" s="143"/>
      <c r="B82" s="141"/>
    </row>
    <row r="83" ht="22.5" customHeight="1">
      <c r="A83" s="146" t="s">
        <v>178</v>
      </c>
    </row>
    <row r="84" ht="22.5" customHeight="1">
      <c r="A84" s="140" t="s">
        <v>202</v>
      </c>
      <c r="B84" s="141" t="s">
        <v>286</v>
      </c>
    </row>
    <row r="85" ht="22.5" customHeight="1">
      <c r="A85" s="140" t="s">
        <v>204</v>
      </c>
      <c r="B85" s="141" t="s">
        <v>287</v>
      </c>
    </row>
    <row r="86" ht="22.5" customHeight="1">
      <c r="A86" s="140" t="s">
        <v>206</v>
      </c>
      <c r="B86" s="141" t="s">
        <v>288</v>
      </c>
    </row>
    <row r="87" ht="22.5" customHeight="1">
      <c r="A87" s="140" t="s">
        <v>208</v>
      </c>
      <c r="B87" s="141" t="s">
        <v>289</v>
      </c>
    </row>
    <row r="88" ht="22.5" customHeight="1">
      <c r="A88" s="140" t="s">
        <v>210</v>
      </c>
      <c r="B88" s="141" t="s">
        <v>290</v>
      </c>
    </row>
    <row r="89" ht="22.5" customHeight="1">
      <c r="A89" s="136"/>
      <c r="B89" s="141"/>
    </row>
    <row r="90" ht="22.5" customHeight="1">
      <c r="A90" s="136" t="s">
        <v>291</v>
      </c>
      <c r="B90" s="133"/>
    </row>
    <row r="91" ht="15.75" customHeight="1">
      <c r="A91" s="140" t="s">
        <v>202</v>
      </c>
      <c r="B91" s="147" t="s">
        <v>292</v>
      </c>
    </row>
    <row r="92" ht="44.25" customHeight="1">
      <c r="A92" s="148" t="s">
        <v>204</v>
      </c>
      <c r="B92" s="137" t="s">
        <v>293</v>
      </c>
    </row>
    <row r="93" ht="22.5" customHeight="1">
      <c r="A93" s="148" t="s">
        <v>206</v>
      </c>
      <c r="B93" s="139" t="s">
        <v>294</v>
      </c>
    </row>
    <row r="94" ht="22.5" customHeight="1">
      <c r="A94" s="148" t="s">
        <v>208</v>
      </c>
      <c r="B94" s="139" t="s">
        <v>295</v>
      </c>
    </row>
    <row r="95" ht="42.75" customHeight="1">
      <c r="A95" s="148" t="s">
        <v>210</v>
      </c>
      <c r="B95" s="149" t="s">
        <v>296</v>
      </c>
    </row>
    <row r="96" ht="22.5" customHeight="1">
      <c r="A96" s="148" t="s">
        <v>212</v>
      </c>
      <c r="B96" s="149" t="s">
        <v>297</v>
      </c>
    </row>
    <row r="97" ht="22.5" customHeight="1">
      <c r="A97" s="148" t="s">
        <v>214</v>
      </c>
      <c r="B97" s="137" t="s">
        <v>298</v>
      </c>
    </row>
    <row r="98" ht="22.5" customHeight="1">
      <c r="A98" s="136"/>
      <c r="B98" s="141"/>
    </row>
    <row r="99" ht="22.5" customHeight="1">
      <c r="A99" s="136" t="s">
        <v>299</v>
      </c>
      <c r="B99" s="141"/>
    </row>
    <row r="100" ht="15.75" customHeight="1">
      <c r="A100" s="140" t="s">
        <v>202</v>
      </c>
      <c r="B100" s="147" t="s">
        <v>300</v>
      </c>
    </row>
    <row r="101" ht="27.0" customHeight="1">
      <c r="A101" s="140" t="s">
        <v>204</v>
      </c>
      <c r="B101" s="133" t="s">
        <v>301</v>
      </c>
    </row>
    <row r="102" ht="22.5" customHeight="1">
      <c r="A102" s="136"/>
      <c r="B102" s="141"/>
    </row>
    <row r="103" ht="22.5" customHeight="1">
      <c r="A103" s="136"/>
      <c r="B103" s="141"/>
      <c r="C103" s="141"/>
      <c r="D103" s="141"/>
      <c r="E103" s="141"/>
      <c r="F103" s="141"/>
      <c r="G103" s="141"/>
    </row>
    <row r="104" ht="15.75" customHeight="1">
      <c r="A104" s="150" t="s">
        <v>2</v>
      </c>
      <c r="C104" s="2"/>
      <c r="D104" s="2"/>
      <c r="E104" s="2"/>
      <c r="F104" s="2"/>
      <c r="G104" s="2"/>
    </row>
    <row r="105" ht="15.75" customHeight="1">
      <c r="A105" s="1" t="s">
        <v>3</v>
      </c>
      <c r="C105" s="2"/>
      <c r="D105" s="2"/>
      <c r="E105" s="2"/>
      <c r="F105" s="2"/>
      <c r="G105" s="2"/>
    </row>
    <row r="106" ht="22.5" customHeight="1">
      <c r="A106" s="5" t="s">
        <v>4</v>
      </c>
      <c r="B106" s="5" t="s">
        <v>302</v>
      </c>
      <c r="C106" s="5" t="s">
        <v>6</v>
      </c>
      <c r="D106" s="7" t="s">
        <v>7</v>
      </c>
      <c r="E106" s="7" t="s">
        <v>8</v>
      </c>
      <c r="F106" s="7" t="s">
        <v>9</v>
      </c>
      <c r="G106" s="8" t="s">
        <v>10</v>
      </c>
    </row>
    <row r="107" ht="34.5" customHeight="1">
      <c r="A107" s="151" t="str">
        <f>Budget!A8</f>
        <v>55053-703</v>
      </c>
      <c r="B107" s="151" t="str">
        <f>Budget!B8</f>
        <v>Chatsworth Standard Two-Post Relay Rack, 45 RMU, 19" W x 7’ H x 3" D, Black, Top Angle, UL Listed</v>
      </c>
      <c r="C107" s="151">
        <f>Budget!C8</f>
        <v>1</v>
      </c>
      <c r="D107" s="152">
        <f>Budget!D8*1.15</f>
        <v>231.15</v>
      </c>
      <c r="E107" s="153">
        <f>Budget!E8*2</f>
        <v>200</v>
      </c>
      <c r="F107" s="153">
        <f t="shared" ref="F107:F124" si="1">SUM(D107,E107)</f>
        <v>431.15</v>
      </c>
      <c r="G107" s="152">
        <f t="shared" ref="G107:G124" si="2">PRODUCT(C107,F107)</f>
        <v>431.15</v>
      </c>
    </row>
    <row r="108" ht="36.0" customHeight="1">
      <c r="A108" s="151" t="str">
        <f>Budget!A9</f>
        <v>13912-703</v>
      </c>
      <c r="B108" s="151" t="str">
        <f>Budget!B9</f>
        <v>Chatsworth Cable Manager, Vertical, 45U Rack, 6" Width x 16.6" Depth x 80.5" Height, Plastic/Steel, Black, For CPI Rack System</v>
      </c>
      <c r="C108" s="151">
        <f>Budget!C9</f>
        <v>2</v>
      </c>
      <c r="D108" s="152">
        <f>Budget!D9*1.15</f>
        <v>374.4745</v>
      </c>
      <c r="E108" s="153">
        <f>Budget!E9*2</f>
        <v>50</v>
      </c>
      <c r="F108" s="153">
        <f t="shared" si="1"/>
        <v>424.4745</v>
      </c>
      <c r="G108" s="152">
        <f t="shared" si="2"/>
        <v>848.949</v>
      </c>
    </row>
    <row r="109" ht="21.0" customHeight="1">
      <c r="A109" s="151" t="str">
        <f>Budget!A10</f>
        <v>30130-719</v>
      </c>
      <c r="B109" s="151" t="str">
        <f>Budget!B10</f>
        <v>Chatsworth Horizontal cable manager, 2RU single-sided (black)</v>
      </c>
      <c r="C109" s="151">
        <f>Budget!C10</f>
        <v>4</v>
      </c>
      <c r="D109" s="152">
        <f>Budget!D10*1.15</f>
        <v>77.418</v>
      </c>
      <c r="E109" s="153">
        <f>Budget!E10*2</f>
        <v>25</v>
      </c>
      <c r="F109" s="153">
        <f t="shared" si="1"/>
        <v>102.418</v>
      </c>
      <c r="G109" s="152">
        <f t="shared" si="2"/>
        <v>409.672</v>
      </c>
    </row>
    <row r="110" ht="22.5" customHeight="1">
      <c r="A110" s="151" t="str">
        <f>Budget!A11</f>
        <v>10250-712</v>
      </c>
      <c r="B110" s="151" t="str">
        <f>Budget!B11</f>
        <v>Chatsworth 12"W ladder rack</v>
      </c>
      <c r="C110" s="151">
        <f>Budget!C11</f>
        <v>2</v>
      </c>
      <c r="D110" s="152">
        <f>Budget!D11*1.15</f>
        <v>153.525</v>
      </c>
      <c r="E110" s="153">
        <f>Budget!E11*2</f>
        <v>100</v>
      </c>
      <c r="F110" s="153">
        <f t="shared" si="1"/>
        <v>253.525</v>
      </c>
      <c r="G110" s="152">
        <f t="shared" si="2"/>
        <v>507.05</v>
      </c>
    </row>
    <row r="111" ht="22.5" customHeight="1">
      <c r="A111" s="151" t="str">
        <f>Budget!A12</f>
        <v>12100-712</v>
      </c>
      <c r="B111" s="151" t="str">
        <f>Budget!B12</f>
        <v>Chatsworth 12" W radius drop</v>
      </c>
      <c r="C111" s="151">
        <f>Budget!C12</f>
        <v>2</v>
      </c>
      <c r="D111" s="152">
        <f>Budget!D12*1.15</f>
        <v>46.644</v>
      </c>
      <c r="E111" s="153">
        <f>Budget!E12*2</f>
        <v>25</v>
      </c>
      <c r="F111" s="153">
        <f t="shared" si="1"/>
        <v>71.644</v>
      </c>
      <c r="G111" s="152">
        <f t="shared" si="2"/>
        <v>143.288</v>
      </c>
    </row>
    <row r="112" ht="22.5" customHeight="1">
      <c r="A112" s="151" t="str">
        <f>Budget!A13</f>
        <v>11312-712</v>
      </c>
      <c r="B112" s="151" t="str">
        <f>Budget!B13</f>
        <v>Chatsworth 12" W triangular wall bracket</v>
      </c>
      <c r="C112" s="151">
        <f>Budget!C13</f>
        <v>3</v>
      </c>
      <c r="D112" s="152">
        <f>Budget!D13*1.15</f>
        <v>88.7915</v>
      </c>
      <c r="E112" s="153">
        <f>Budget!E13*2</f>
        <v>25</v>
      </c>
      <c r="F112" s="153">
        <f t="shared" si="1"/>
        <v>113.7915</v>
      </c>
      <c r="G112" s="152">
        <f t="shared" si="2"/>
        <v>341.3745</v>
      </c>
    </row>
    <row r="113" ht="22.5" customHeight="1">
      <c r="A113" s="151" t="str">
        <f>Budget!A14</f>
        <v>11421-712</v>
      </c>
      <c r="B113" s="151" t="str">
        <f>Budget!B14</f>
        <v>Chatsworth 12"W wall angle kit</v>
      </c>
      <c r="C113" s="151">
        <f>Budget!C14</f>
        <v>3</v>
      </c>
      <c r="D113" s="152">
        <f>Budget!D14*1.15</f>
        <v>39.376</v>
      </c>
      <c r="E113" s="153">
        <f>Budget!E14*2</f>
        <v>25</v>
      </c>
      <c r="F113" s="153">
        <f t="shared" si="1"/>
        <v>64.376</v>
      </c>
      <c r="G113" s="152">
        <f t="shared" si="2"/>
        <v>193.128</v>
      </c>
    </row>
    <row r="114" ht="22.5" customHeight="1">
      <c r="A114" s="151" t="str">
        <f>Budget!A15</f>
        <v>10506-706</v>
      </c>
      <c r="B114" s="151" t="str">
        <f>Budget!B15</f>
        <v>Chatsworth elevation kit for rack (black)</v>
      </c>
      <c r="C114" s="151">
        <f>Budget!C15</f>
        <v>1</v>
      </c>
      <c r="D114" s="152">
        <f>Budget!D15*1.15</f>
        <v>69</v>
      </c>
      <c r="E114" s="153">
        <f>Budget!E15*2</f>
        <v>25</v>
      </c>
      <c r="F114" s="153">
        <f t="shared" si="1"/>
        <v>94</v>
      </c>
      <c r="G114" s="152">
        <f t="shared" si="2"/>
        <v>94</v>
      </c>
    </row>
    <row r="115" ht="22.5" customHeight="1">
      <c r="A115" s="151" t="str">
        <f>Budget!A16</f>
        <v>12121-712</v>
      </c>
      <c r="B115" s="151" t="str">
        <f>Budget!B16</f>
        <v>Chatsworth rack to runway mounting plate</v>
      </c>
      <c r="C115" s="151">
        <f>Budget!C16</f>
        <v>1</v>
      </c>
      <c r="D115" s="152">
        <f>Budget!D16*1.15</f>
        <v>74.566</v>
      </c>
      <c r="E115" s="153">
        <f>Budget!E16*2</f>
        <v>25</v>
      </c>
      <c r="F115" s="153">
        <f t="shared" si="1"/>
        <v>99.566</v>
      </c>
      <c r="G115" s="152">
        <f t="shared" si="2"/>
        <v>99.566</v>
      </c>
    </row>
    <row r="116" ht="22.5" customHeight="1">
      <c r="A116" s="151" t="str">
        <f>Budget!A17</f>
        <v>11302-701</v>
      </c>
      <c r="B116" s="151" t="str">
        <f>Budget!B17</f>
        <v>Chatsworth junction splice kit</v>
      </c>
      <c r="C116" s="151">
        <f>Budget!C17</f>
        <v>2</v>
      </c>
      <c r="D116" s="152">
        <f>Budget!D17*1.15</f>
        <v>14.4555</v>
      </c>
      <c r="E116" s="153">
        <f>Budget!E17*2</f>
        <v>25</v>
      </c>
      <c r="F116" s="153">
        <f t="shared" si="1"/>
        <v>39.4555</v>
      </c>
      <c r="G116" s="152">
        <f t="shared" si="2"/>
        <v>78.911</v>
      </c>
    </row>
    <row r="117" ht="22.5" customHeight="1">
      <c r="A117" s="151" t="str">
        <f>Budget!A18</f>
        <v>11301-001</v>
      </c>
      <c r="B117" s="151" t="str">
        <f>Budget!B18</f>
        <v>Chatsworth butt splice kit</v>
      </c>
      <c r="C117" s="151">
        <f>Budget!C18</f>
        <v>2</v>
      </c>
      <c r="D117" s="152">
        <f>Budget!D18*1.15</f>
        <v>13.5815</v>
      </c>
      <c r="E117" s="153">
        <f>Budget!E18*2</f>
        <v>25</v>
      </c>
      <c r="F117" s="153">
        <f t="shared" si="1"/>
        <v>38.5815</v>
      </c>
      <c r="G117" s="152">
        <f t="shared" si="2"/>
        <v>77.163</v>
      </c>
    </row>
    <row r="118" ht="22.5" customHeight="1">
      <c r="A118" s="151" t="str">
        <f>Budget!A19</f>
        <v>11310-001</v>
      </c>
      <c r="B118" s="151" t="str">
        <f>Budget!B19</f>
        <v>Cable Runway Threaded Ceiling Kit</v>
      </c>
      <c r="C118" s="151">
        <f>Budget!C19</f>
        <v>4</v>
      </c>
      <c r="D118" s="152">
        <f>Budget!D19*1.15</f>
        <v>43.7</v>
      </c>
      <c r="E118" s="153">
        <f>Budget!E19*2</f>
        <v>25</v>
      </c>
      <c r="F118" s="153">
        <f t="shared" si="1"/>
        <v>68.7</v>
      </c>
      <c r="G118" s="152">
        <f t="shared" si="2"/>
        <v>274.8</v>
      </c>
    </row>
    <row r="119" ht="22.5" customHeight="1">
      <c r="A119" s="151" t="str">
        <f>Budget!A20</f>
        <v>10642-001</v>
      </c>
      <c r="B119" s="151" t="str">
        <f>Budget!B20</f>
        <v>Chatsworth end cap</v>
      </c>
      <c r="C119" s="151">
        <f>Budget!C20</f>
        <v>4</v>
      </c>
      <c r="D119" s="152">
        <f>Budget!D20*1.15</f>
        <v>11.868</v>
      </c>
      <c r="E119" s="153">
        <f>Budget!E20*2</f>
        <v>25</v>
      </c>
      <c r="F119" s="153">
        <f t="shared" si="1"/>
        <v>36.868</v>
      </c>
      <c r="G119" s="152">
        <f t="shared" si="2"/>
        <v>147.472</v>
      </c>
    </row>
    <row r="120" ht="22.5" customHeight="1">
      <c r="A120" s="151" t="str">
        <f>Budget!A21</f>
        <v>FS400</v>
      </c>
      <c r="B120" s="151" t="str">
        <f>Budget!B21</f>
        <v>4 in. firestop sleeve kit</v>
      </c>
      <c r="C120" s="151">
        <f>Budget!C21</f>
        <v>2</v>
      </c>
      <c r="D120" s="152">
        <f>Budget!D21*1.15</f>
        <v>116.104</v>
      </c>
      <c r="E120" s="153">
        <f>Budget!E21*2</f>
        <v>100</v>
      </c>
      <c r="F120" s="153">
        <f t="shared" si="1"/>
        <v>216.104</v>
      </c>
      <c r="G120" s="152">
        <f t="shared" si="2"/>
        <v>432.208</v>
      </c>
    </row>
    <row r="121" ht="22.5" customHeight="1">
      <c r="A121" s="151" t="str">
        <f>Budget!A22</f>
        <v>34PLYWOODBC</v>
      </c>
      <c r="B121" s="151" t="str">
        <f>Budget!B22</f>
        <v>4X8FT 3/4IN Fire rated plywood</v>
      </c>
      <c r="C121" s="151">
        <f>Budget!C22</f>
        <v>1</v>
      </c>
      <c r="D121" s="152">
        <f>Budget!D22*1.15</f>
        <v>92.0575</v>
      </c>
      <c r="E121" s="153">
        <f>Budget!E22*2</f>
        <v>100</v>
      </c>
      <c r="F121" s="153">
        <f t="shared" si="1"/>
        <v>192.0575</v>
      </c>
      <c r="G121" s="152">
        <f t="shared" si="2"/>
        <v>192.0575</v>
      </c>
    </row>
    <row r="122" ht="22.5" customHeight="1">
      <c r="A122" s="151" t="str">
        <f>Budget!A23</f>
        <v>RGRB19U</v>
      </c>
      <c r="B122" s="151" t="str">
        <f>Budget!B23</f>
        <v>Rack Mount Grounding Busbar
</v>
      </c>
      <c r="C122" s="151">
        <f>Budget!C23</f>
        <v>1</v>
      </c>
      <c r="D122" s="152">
        <f>Budget!D23*1.15</f>
        <v>82.271</v>
      </c>
      <c r="E122" s="153">
        <f>Budget!E23*2</f>
        <v>100</v>
      </c>
      <c r="F122" s="153">
        <f t="shared" si="1"/>
        <v>182.271</v>
      </c>
      <c r="G122" s="152">
        <f t="shared" si="2"/>
        <v>182.271</v>
      </c>
    </row>
    <row r="123" ht="22.5" customHeight="1">
      <c r="A123" s="151" t="str">
        <f>Budget!A24</f>
        <v>GB2B0312TPI-1 </v>
      </c>
      <c r="B123" s="151" t="str">
        <f>Budget!B24</f>
        <v>Telecom Grounding Busbar
</v>
      </c>
      <c r="C123" s="151">
        <f>Budget!C24</f>
        <v>1</v>
      </c>
      <c r="D123" s="152">
        <f>Budget!D24*1.15</f>
        <v>130.2145</v>
      </c>
      <c r="E123" s="153">
        <f>Budget!E24*2</f>
        <v>100</v>
      </c>
      <c r="F123" s="153">
        <f t="shared" si="1"/>
        <v>230.2145</v>
      </c>
      <c r="G123" s="152">
        <f t="shared" si="2"/>
        <v>230.2145</v>
      </c>
    </row>
    <row r="124" ht="22.5" customHeight="1">
      <c r="A124" s="151" t="str">
        <f>Budget!A25</f>
        <v>GRND</v>
      </c>
      <c r="B124" s="151" t="str">
        <f>Budget!B25</f>
        <v>Grounding Kit - Includes #6 Awg wire, lugs, screws and nuts</v>
      </c>
      <c r="C124" s="151">
        <f>Budget!C25</f>
        <v>1</v>
      </c>
      <c r="D124" s="152">
        <f>Budget!D25*1.15</f>
        <v>230</v>
      </c>
      <c r="E124" s="153">
        <f>Budget!E25*2</f>
        <v>200</v>
      </c>
      <c r="F124" s="153">
        <f t="shared" si="1"/>
        <v>430</v>
      </c>
      <c r="G124" s="152">
        <f t="shared" si="2"/>
        <v>430</v>
      </c>
    </row>
    <row r="125" ht="22.5" customHeight="1">
      <c r="A125" s="5" t="str">
        <f>Budget!A26</f>
        <v>Part Number</v>
      </c>
      <c r="B125" s="5" t="str">
        <f>Budget!B26</f>
        <v>Section 2 - MDF - IDF Backbone Cabling (Phase 1)</v>
      </c>
      <c r="C125" s="5" t="str">
        <f>Budget!C26</f>
        <v>Quantity</v>
      </c>
      <c r="D125" s="7" t="str">
        <f>Budget!D26</f>
        <v>Material Price </v>
      </c>
      <c r="E125" s="7" t="str">
        <f>Budget!E26</f>
        <v>Labor Cost</v>
      </c>
      <c r="F125" s="7" t="str">
        <f>Budget!F26</f>
        <v>Unit Price</v>
      </c>
      <c r="G125" s="7" t="str">
        <f>Budget!G26</f>
        <v>Ext.Price</v>
      </c>
    </row>
    <row r="126" ht="37.5" customHeight="1">
      <c r="A126" s="151" t="str">
        <f>Budget!A27</f>
        <v>006T88-31190-29</v>
      </c>
      <c r="B126" s="151" t="str">
        <f>Budget!B27</f>
        <v>Corning 6-strand tight-buffered indoor multimode (OM4) plenum cable (per ft)</v>
      </c>
      <c r="C126" s="151">
        <f>Budget!C27</f>
        <v>540</v>
      </c>
      <c r="D126" s="152">
        <f>Budget!D27*1.15</f>
        <v>1.219</v>
      </c>
      <c r="E126" s="153">
        <f>Budget!E27*2</f>
        <v>1.2</v>
      </c>
      <c r="F126" s="153">
        <f t="shared" ref="F126:F130" si="3">SUM(D126,E126)</f>
        <v>2.419</v>
      </c>
      <c r="G126" s="152">
        <f t="shared" ref="G126:G130" si="4">PRODUCT(C126,F126)</f>
        <v>1306.26</v>
      </c>
    </row>
    <row r="127" ht="33.0" customHeight="1">
      <c r="A127" s="151" t="str">
        <f>Budget!A28</f>
        <v>CCH-01U</v>
      </c>
      <c r="B127" s="151" t="str">
        <f>Budget!B28</f>
        <v>Corning 1U fiber enclosure, holds upto 2 CCH connector panels/cassettes</v>
      </c>
      <c r="C127" s="151">
        <f>Budget!C28</f>
        <v>1</v>
      </c>
      <c r="D127" s="152">
        <f>Budget!D28*1.15</f>
        <v>329.751</v>
      </c>
      <c r="E127" s="153">
        <f>Budget!E28*2</f>
        <v>100</v>
      </c>
      <c r="F127" s="153">
        <f t="shared" si="3"/>
        <v>429.751</v>
      </c>
      <c r="G127" s="152">
        <f t="shared" si="4"/>
        <v>429.751</v>
      </c>
    </row>
    <row r="128" ht="22.5" customHeight="1">
      <c r="A128" s="151" t="str">
        <f>Budget!A29</f>
        <v>CCH-CP06-E4</v>
      </c>
      <c r="B128" s="151" t="str">
        <f>Budget!B29</f>
        <v>Corning 6F LC duplex multimode (OM3/OM4) adapter panel</v>
      </c>
      <c r="C128" s="151">
        <f>Budget!C29</f>
        <v>2</v>
      </c>
      <c r="D128" s="152">
        <f>Budget!D29*1.15</f>
        <v>86.25</v>
      </c>
      <c r="E128" s="153">
        <f>Budget!E29*2</f>
        <v>50</v>
      </c>
      <c r="F128" s="153">
        <f t="shared" si="3"/>
        <v>136.25</v>
      </c>
      <c r="G128" s="152">
        <f t="shared" si="4"/>
        <v>272.5</v>
      </c>
    </row>
    <row r="129" ht="21.0" customHeight="1">
      <c r="A129" s="151" t="str">
        <f>Budget!A30</f>
        <v>95-050-99-X</v>
      </c>
      <c r="B129" s="151" t="str">
        <f>Budget!B30</f>
        <v>Corning OM3/OM4 LC Connectors</v>
      </c>
      <c r="C129" s="151">
        <f>Budget!C30</f>
        <v>12</v>
      </c>
      <c r="D129" s="152">
        <f>Budget!D30*1.15</f>
        <v>20.5275</v>
      </c>
      <c r="E129" s="153">
        <f>Budget!E30*2</f>
        <v>25</v>
      </c>
      <c r="F129" s="153">
        <f t="shared" si="3"/>
        <v>45.5275</v>
      </c>
      <c r="G129" s="152">
        <f t="shared" si="4"/>
        <v>546.33</v>
      </c>
    </row>
    <row r="130" ht="25.5" customHeight="1">
      <c r="A130" s="151" t="str">
        <f>Budget!A31</f>
        <v>050502T5120002M</v>
      </c>
      <c r="B130" s="151" t="str">
        <f>Budget!B31</f>
        <v>Corning OM3 LC-LC patchcords, 2m</v>
      </c>
      <c r="C130" s="151">
        <f>Budget!C31</f>
        <v>6</v>
      </c>
      <c r="D130" s="152">
        <f>Budget!D31*1.15</f>
        <v>31.073</v>
      </c>
      <c r="E130" s="153">
        <f>Budget!E31*2</f>
        <v>5</v>
      </c>
      <c r="F130" s="153">
        <f t="shared" si="3"/>
        <v>36.073</v>
      </c>
      <c r="G130" s="152">
        <f t="shared" si="4"/>
        <v>216.438</v>
      </c>
    </row>
    <row r="131" ht="22.5" customHeight="1">
      <c r="A131" s="5" t="str">
        <f>Budget!A32</f>
        <v>Part Number</v>
      </c>
      <c r="B131" s="5" t="str">
        <f>Budget!B32</f>
        <v>Section 3 - Station Cabling (All Phases)</v>
      </c>
      <c r="C131" s="5" t="str">
        <f>Budget!C32</f>
        <v>Quantity</v>
      </c>
      <c r="D131" s="7" t="str">
        <f>Budget!D32</f>
        <v>Material Price </v>
      </c>
      <c r="E131" s="7" t="str">
        <f>Budget!E32</f>
        <v>Labor Cost</v>
      </c>
      <c r="F131" s="7" t="str">
        <f>Budget!F32</f>
        <v>Unit Price</v>
      </c>
      <c r="G131" s="7" t="str">
        <f>Budget!G32</f>
        <v>Ext.Price</v>
      </c>
    </row>
    <row r="132" ht="39.75" customHeight="1">
      <c r="A132" s="151" t="str">
        <f>Budget!A33</f>
        <v>ICCABT6VBL</v>
      </c>
      <c r="B132" s="151" t="str">
        <f>Budget!B33</f>
        <v>ICC CAT6 Bulk Cable with 23 AWG UTP Solid Wires, CMP Jacket in a Pull Box, 1000 Feet, Blue</v>
      </c>
      <c r="C132" s="151">
        <f>Budget!C33</f>
        <v>60000</v>
      </c>
      <c r="D132" s="152">
        <f>Budget!D33*1.15</f>
        <v>0.3105</v>
      </c>
      <c r="E132" s="153">
        <f>Budget!E33*2</f>
        <v>0.42</v>
      </c>
      <c r="F132" s="153">
        <f t="shared" ref="F132:F160" si="5">SUM(D132,E132)</f>
        <v>0.7305</v>
      </c>
      <c r="G132" s="152">
        <f t="shared" ref="G132:G160" si="6">PRODUCT(C132,F132)</f>
        <v>43830</v>
      </c>
    </row>
    <row r="133" ht="22.5" customHeight="1">
      <c r="A133" s="151" t="str">
        <f>Budget!A34</f>
        <v>H2-1078L6BL</v>
      </c>
      <c r="B133" s="151" t="str">
        <f>Budget!B34</f>
        <v>ICC Cat6 EZ style jack</v>
      </c>
      <c r="C133" s="151">
        <f>Budget!C34</f>
        <v>285</v>
      </c>
      <c r="D133" s="152">
        <f>Budget!D34*1.15</f>
        <v>3.1855</v>
      </c>
      <c r="E133" s="153">
        <f>Budget!E34*2</f>
        <v>7</v>
      </c>
      <c r="F133" s="153">
        <f t="shared" si="5"/>
        <v>10.1855</v>
      </c>
      <c r="G133" s="152">
        <f t="shared" si="6"/>
        <v>2902.8675</v>
      </c>
    </row>
    <row r="134" ht="22.5" customHeight="1">
      <c r="A134" s="151" t="str">
        <f>Budget!A35</f>
        <v>H2-MPP04860</v>
      </c>
      <c r="B134" s="151" t="str">
        <f>Budget!B35</f>
        <v>ICC Cat6 Patch Panel 48 Port 2 RU BL</v>
      </c>
      <c r="C134" s="151">
        <f>Budget!C35</f>
        <v>7</v>
      </c>
      <c r="D134" s="152">
        <f>Budget!D35*1.15</f>
        <v>226.3775</v>
      </c>
      <c r="E134" s="153">
        <f>Budget!E35*2</f>
        <v>200</v>
      </c>
      <c r="F134" s="153">
        <f t="shared" si="5"/>
        <v>426.3775</v>
      </c>
      <c r="G134" s="152">
        <f t="shared" si="6"/>
        <v>2984.6425</v>
      </c>
    </row>
    <row r="135" ht="27.75" customHeight="1">
      <c r="A135" s="151" t="str">
        <f>Budget!A36</f>
        <v>30130-719</v>
      </c>
      <c r="B135" s="151" t="str">
        <f>Budget!B36</f>
        <v>Chatsworth Horizontal cable manager, 2RU single-sided (black)</v>
      </c>
      <c r="C135" s="151">
        <f>Budget!C36</f>
        <v>3</v>
      </c>
      <c r="D135" s="152">
        <f>Budget!D36*1.15</f>
        <v>77.418</v>
      </c>
      <c r="E135" s="153">
        <f>Budget!E36*2</f>
        <v>25</v>
      </c>
      <c r="F135" s="153">
        <f t="shared" si="5"/>
        <v>102.418</v>
      </c>
      <c r="G135" s="152">
        <f t="shared" si="6"/>
        <v>307.254</v>
      </c>
    </row>
    <row r="136" ht="22.5" customHeight="1">
      <c r="A136" s="151" t="str">
        <f>Budget!A37</f>
        <v>FS400</v>
      </c>
      <c r="B136" s="151" t="str">
        <f>Budget!B37</f>
        <v>4 in. firestop sleeve kit</v>
      </c>
      <c r="C136" s="151">
        <f>Budget!C37</f>
        <v>2</v>
      </c>
      <c r="D136" s="152">
        <f>Budget!D37*1.15</f>
        <v>116.104</v>
      </c>
      <c r="E136" s="153">
        <f>Budget!E37*2</f>
        <v>100</v>
      </c>
      <c r="F136" s="153">
        <f t="shared" si="5"/>
        <v>216.104</v>
      </c>
      <c r="G136" s="152">
        <f t="shared" si="6"/>
        <v>432.208</v>
      </c>
    </row>
    <row r="137" ht="22.5" customHeight="1">
      <c r="A137" s="151" t="str">
        <f>Budget!A38</f>
        <v>IC107F02WH</v>
      </c>
      <c r="B137" s="151" t="str">
        <f>Budget!B38</f>
        <v>ICC 2-port faceplate white</v>
      </c>
      <c r="C137" s="151">
        <f>Budget!C38</f>
        <v>85</v>
      </c>
      <c r="D137" s="152">
        <f>Budget!D38*1.15</f>
        <v>2.162</v>
      </c>
      <c r="E137" s="153">
        <f>Budget!E38*2</f>
        <v>3</v>
      </c>
      <c r="F137" s="153">
        <f t="shared" si="5"/>
        <v>5.162</v>
      </c>
      <c r="G137" s="152">
        <f t="shared" si="6"/>
        <v>438.77</v>
      </c>
    </row>
    <row r="138" ht="22.5" customHeight="1">
      <c r="A138" s="151" t="str">
        <f>Budget!A39</f>
        <v>IC107F01WH</v>
      </c>
      <c r="B138" s="151" t="str">
        <f>Budget!B39</f>
        <v>ICC 1-port faceplate white</v>
      </c>
      <c r="C138" s="151">
        <f>Budget!C39</f>
        <v>43</v>
      </c>
      <c r="D138" s="152">
        <f>Budget!D39*1.15</f>
        <v>2.162</v>
      </c>
      <c r="E138" s="153">
        <f>Budget!E39*2</f>
        <v>3</v>
      </c>
      <c r="F138" s="153">
        <f t="shared" si="5"/>
        <v>5.162</v>
      </c>
      <c r="G138" s="152">
        <f t="shared" si="6"/>
        <v>221.966</v>
      </c>
    </row>
    <row r="139" ht="22.5" customHeight="1">
      <c r="A139" s="151" t="str">
        <f>Budget!A40</f>
        <v>IC107F04WH</v>
      </c>
      <c r="B139" s="151" t="str">
        <f>Budget!B40</f>
        <v>ICC 4-port faceplate white</v>
      </c>
      <c r="C139" s="151">
        <f>Budget!C40</f>
        <v>2</v>
      </c>
      <c r="D139" s="152">
        <f>Budget!D40*1.15</f>
        <v>2.162</v>
      </c>
      <c r="E139" s="153">
        <f>Budget!E40*2</f>
        <v>3</v>
      </c>
      <c r="F139" s="153">
        <f t="shared" si="5"/>
        <v>5.162</v>
      </c>
      <c r="G139" s="152">
        <f t="shared" si="6"/>
        <v>10.324</v>
      </c>
    </row>
    <row r="140" ht="22.5" customHeight="1">
      <c r="A140" s="151" t="str">
        <f>Budget!A41</f>
        <v>IC107SB1WH</v>
      </c>
      <c r="B140" s="151" t="str">
        <f>Budget!B41</f>
        <v>ICC 1- port Surface Mount Box</v>
      </c>
      <c r="C140" s="151">
        <f>Budget!C41</f>
        <v>48</v>
      </c>
      <c r="D140" s="152">
        <f>Budget!D41*1.15</f>
        <v>1.725</v>
      </c>
      <c r="E140" s="153">
        <f>Budget!E41*2</f>
        <v>3</v>
      </c>
      <c r="F140" s="153">
        <f t="shared" si="5"/>
        <v>4.725</v>
      </c>
      <c r="G140" s="152">
        <f t="shared" si="6"/>
        <v>226.8</v>
      </c>
    </row>
    <row r="141" ht="22.5" customHeight="1">
      <c r="A141" s="151" t="str">
        <f>Budget!A42</f>
        <v>650-03 BL</v>
      </c>
      <c r="B141" s="151" t="str">
        <f>Budget!B42</f>
        <v>Cat6 Ethernet Patch Cable - No Boot, 3 ft</v>
      </c>
      <c r="C141" s="151">
        <f>Budget!C42</f>
        <v>100</v>
      </c>
      <c r="D141" s="152">
        <f>Budget!D42*1.15</f>
        <v>2.7025</v>
      </c>
      <c r="E141" s="153">
        <f>Budget!E42*2</f>
        <v>3.34</v>
      </c>
      <c r="F141" s="153">
        <f t="shared" si="5"/>
        <v>6.0425</v>
      </c>
      <c r="G141" s="152">
        <f t="shared" si="6"/>
        <v>604.25</v>
      </c>
    </row>
    <row r="142" ht="22.5" customHeight="1">
      <c r="A142" s="151" t="str">
        <f>Budget!A43</f>
        <v>650-05 BL</v>
      </c>
      <c r="B142" s="151" t="str">
        <f>Budget!B43</f>
        <v>Cat6 Ethernet Patch Cable - No Boot, 5 ft</v>
      </c>
      <c r="C142" s="151">
        <f>Budget!C43</f>
        <v>250</v>
      </c>
      <c r="D142" s="152">
        <f>Budget!D43*1.15</f>
        <v>3.3925</v>
      </c>
      <c r="E142" s="153">
        <f>Budget!E43*2</f>
        <v>3.34</v>
      </c>
      <c r="F142" s="153">
        <f t="shared" si="5"/>
        <v>6.7325</v>
      </c>
      <c r="G142" s="152">
        <f t="shared" si="6"/>
        <v>1683.125</v>
      </c>
    </row>
    <row r="143" ht="22.5" customHeight="1">
      <c r="A143" s="151" t="str">
        <f>Budget!A44</f>
        <v>650-07 BL</v>
      </c>
      <c r="B143" s="151" t="str">
        <f>Budget!B44</f>
        <v>Cat6 Ethernet Patch Cable - No Boot, 7 ft</v>
      </c>
      <c r="C143" s="151">
        <f>Budget!C44</f>
        <v>150</v>
      </c>
      <c r="D143" s="152">
        <f>Budget!D44*1.15</f>
        <v>4.2205</v>
      </c>
      <c r="E143" s="153">
        <f>Budget!E44*2</f>
        <v>3.34</v>
      </c>
      <c r="F143" s="153">
        <f t="shared" si="5"/>
        <v>7.5605</v>
      </c>
      <c r="G143" s="152">
        <f t="shared" si="6"/>
        <v>1134.075</v>
      </c>
    </row>
    <row r="144" ht="22.5" customHeight="1">
      <c r="A144" s="151" t="str">
        <f>Budget!A45</f>
        <v>650-10 BL</v>
      </c>
      <c r="B144" s="151" t="str">
        <f>Budget!B45</f>
        <v>Cat6 Ethernet Patch Cable - No Boot, 10 ft</v>
      </c>
      <c r="C144" s="151">
        <f>Budget!C45</f>
        <v>75</v>
      </c>
      <c r="D144" s="152">
        <f>Budget!D45*1.15</f>
        <v>4.9105</v>
      </c>
      <c r="E144" s="153">
        <f>Budget!E45*2</f>
        <v>3.34</v>
      </c>
      <c r="F144" s="153">
        <f t="shared" si="5"/>
        <v>8.2505</v>
      </c>
      <c r="G144" s="152">
        <f t="shared" si="6"/>
        <v>618.7875</v>
      </c>
    </row>
    <row r="145" ht="22.5" customHeight="1">
      <c r="A145" s="151" t="str">
        <f>Budget!A46</f>
        <v>650-25 BL</v>
      </c>
      <c r="B145" s="151" t="str">
        <f>Budget!B46</f>
        <v>Cat6 Ethernet Patch Cable - No Boot, 25 ft</v>
      </c>
      <c r="C145" s="151">
        <f>Budget!C46</f>
        <v>20</v>
      </c>
      <c r="D145" s="152">
        <f>Budget!D46*1.15</f>
        <v>11.0285</v>
      </c>
      <c r="E145" s="153">
        <f>Budget!E46*2</f>
        <v>3.34</v>
      </c>
      <c r="F145" s="153">
        <f t="shared" si="5"/>
        <v>14.3685</v>
      </c>
      <c r="G145" s="152">
        <f t="shared" si="6"/>
        <v>287.37</v>
      </c>
    </row>
    <row r="146" ht="22.5" customHeight="1">
      <c r="A146" s="151" t="str">
        <f>Budget!A47</f>
        <v>650-03 GN</v>
      </c>
      <c r="B146" s="151" t="str">
        <f>Budget!B47</f>
        <v>Cat6 Ethernet Patch Cable - No Boot, 3 ft</v>
      </c>
      <c r="C146" s="151">
        <f>Budget!C47</f>
        <v>25</v>
      </c>
      <c r="D146" s="152">
        <f>Budget!D47*1.15</f>
        <v>2.7025</v>
      </c>
      <c r="E146" s="153">
        <f>Budget!E47*2</f>
        <v>3.34</v>
      </c>
      <c r="F146" s="153">
        <f t="shared" si="5"/>
        <v>6.0425</v>
      </c>
      <c r="G146" s="152">
        <f t="shared" si="6"/>
        <v>151.0625</v>
      </c>
    </row>
    <row r="147" ht="22.5" customHeight="1">
      <c r="A147" s="151" t="str">
        <f>Budget!A48</f>
        <v>650-05 GN</v>
      </c>
      <c r="B147" s="151" t="str">
        <f>Budget!B48</f>
        <v>Cat6 Ethernet Patch Cable - No Boot, 5 ft</v>
      </c>
      <c r="C147" s="151">
        <f>Budget!C48</f>
        <v>25</v>
      </c>
      <c r="D147" s="152">
        <f>Budget!D48*1.15</f>
        <v>3.3925</v>
      </c>
      <c r="E147" s="153">
        <f>Budget!E48*2</f>
        <v>3.34</v>
      </c>
      <c r="F147" s="153">
        <f t="shared" si="5"/>
        <v>6.7325</v>
      </c>
      <c r="G147" s="152">
        <f t="shared" si="6"/>
        <v>168.3125</v>
      </c>
    </row>
    <row r="148" ht="22.5" customHeight="1">
      <c r="A148" s="151" t="str">
        <f>Budget!A49</f>
        <v>650-03 WH</v>
      </c>
      <c r="B148" s="151" t="str">
        <f>Budget!B49</f>
        <v>Cat6 Ethernet Patch Cable - No Boot, 3 ft</v>
      </c>
      <c r="C148" s="151">
        <f>Budget!C49</f>
        <v>25</v>
      </c>
      <c r="D148" s="152">
        <f>Budget!D49*1.15</f>
        <v>2.7025</v>
      </c>
      <c r="E148" s="153">
        <f>Budget!E49*2</f>
        <v>3.34</v>
      </c>
      <c r="F148" s="153">
        <f t="shared" si="5"/>
        <v>6.0425</v>
      </c>
      <c r="G148" s="152">
        <f t="shared" si="6"/>
        <v>151.0625</v>
      </c>
    </row>
    <row r="149" ht="22.5" customHeight="1">
      <c r="A149" s="151" t="str">
        <f>Budget!A50</f>
        <v>650-05 WH</v>
      </c>
      <c r="B149" s="151" t="str">
        <f>Budget!B50</f>
        <v>Cat6 Ethernet Patch Cable - No Boot, 5 ft</v>
      </c>
      <c r="C149" s="151">
        <f>Budget!C50</f>
        <v>25</v>
      </c>
      <c r="D149" s="152">
        <f>Budget!D50*1.15</f>
        <v>3.3925</v>
      </c>
      <c r="E149" s="153">
        <f>Budget!E50*2</f>
        <v>3.34</v>
      </c>
      <c r="F149" s="153">
        <f t="shared" si="5"/>
        <v>6.7325</v>
      </c>
      <c r="G149" s="152">
        <f t="shared" si="6"/>
        <v>168.3125</v>
      </c>
    </row>
    <row r="150" ht="22.5" customHeight="1">
      <c r="A150" s="151" t="str">
        <f>Budget!A51</f>
        <v>ICCMSJHW44</v>
      </c>
      <c r="B150" s="151" t="str">
        <f>Budget!B51</f>
        <v>ICC 2" J-hook High performance</v>
      </c>
      <c r="C150" s="151">
        <f>Budget!C51</f>
        <v>120</v>
      </c>
      <c r="D150" s="152">
        <f>Budget!D51*1.15</f>
        <v>3.772</v>
      </c>
      <c r="E150" s="153">
        <f>Budget!E51*2</f>
        <v>16</v>
      </c>
      <c r="F150" s="153">
        <f t="shared" si="5"/>
        <v>19.772</v>
      </c>
      <c r="G150" s="152">
        <f t="shared" si="6"/>
        <v>2372.64</v>
      </c>
    </row>
    <row r="151" ht="22.5" customHeight="1">
      <c r="A151" s="151" t="str">
        <f>Budget!A52</f>
        <v>ICCMSJHW55</v>
      </c>
      <c r="B151" s="151" t="str">
        <f>Budget!B52</f>
        <v>ICC 4" J-hook High performance</v>
      </c>
      <c r="C151" s="151">
        <f>Budget!C52</f>
        <v>80</v>
      </c>
      <c r="D151" s="152">
        <f>Budget!D52*1.15</f>
        <v>5.106</v>
      </c>
      <c r="E151" s="153">
        <f>Budget!E52*2</f>
        <v>16</v>
      </c>
      <c r="F151" s="153">
        <f t="shared" si="5"/>
        <v>21.106</v>
      </c>
      <c r="G151" s="152">
        <f t="shared" si="6"/>
        <v>1688.48</v>
      </c>
    </row>
    <row r="152" ht="22.5" customHeight="1">
      <c r="A152" s="151" t="str">
        <f>Budget!A53</f>
        <v>X-HS 10W U</v>
      </c>
      <c r="B152" s="151" t="str">
        <f>Budget!B53</f>
        <v>Hilti threaded rod hanger with nail</v>
      </c>
      <c r="C152" s="151">
        <f>Budget!C53</f>
        <v>100</v>
      </c>
      <c r="D152" s="152">
        <f>Budget!D53*1.15</f>
        <v>2.875</v>
      </c>
      <c r="E152" s="153">
        <f>Budget!E53*2</f>
        <v>16</v>
      </c>
      <c r="F152" s="153">
        <f t="shared" si="5"/>
        <v>18.875</v>
      </c>
      <c r="G152" s="152">
        <f t="shared" si="6"/>
        <v>1887.5</v>
      </c>
    </row>
    <row r="153" ht="22.5" customHeight="1">
      <c r="A153" s="151">
        <f>Budget!A54</f>
        <v>30987</v>
      </c>
      <c r="B153" s="151" t="str">
        <f>Budget!B54</f>
        <v>VELCRO 3/4" one-wrap on 25 yard roll plenum</v>
      </c>
      <c r="C153" s="151">
        <f>Budget!C54</f>
        <v>5</v>
      </c>
      <c r="D153" s="152">
        <f>Budget!D54*1.15</f>
        <v>40.71</v>
      </c>
      <c r="E153" s="153">
        <f>Budget!E54*2</f>
        <v>100</v>
      </c>
      <c r="F153" s="153">
        <f t="shared" si="5"/>
        <v>140.71</v>
      </c>
      <c r="G153" s="152">
        <f t="shared" si="6"/>
        <v>703.55</v>
      </c>
    </row>
    <row r="154" ht="22.5" customHeight="1">
      <c r="A154" s="151" t="str">
        <f>Budget!A55</f>
        <v>1700-1PK-BB40</v>
      </c>
      <c r="B154" s="151" t="str">
        <f>Budget!B55</f>
        <v>3M Electric tapes</v>
      </c>
      <c r="C154" s="151">
        <f>Budget!C55</f>
        <v>20</v>
      </c>
      <c r="D154" s="152">
        <f>Budget!D55*1.15</f>
        <v>3.45</v>
      </c>
      <c r="E154" s="153">
        <f>Budget!E55*2</f>
        <v>0</v>
      </c>
      <c r="F154" s="153">
        <f t="shared" si="5"/>
        <v>3.45</v>
      </c>
      <c r="G154" s="152">
        <f t="shared" si="6"/>
        <v>69</v>
      </c>
    </row>
    <row r="155" ht="22.5" customHeight="1">
      <c r="A155" s="151" t="str">
        <f>Budget!A56</f>
        <v>PLT3I-C</v>
      </c>
      <c r="B155" s="151" t="str">
        <f>Budget!B56</f>
        <v>Panduit Tie wraps (100/bag)</v>
      </c>
      <c r="C155" s="151">
        <f>Budget!C56</f>
        <v>5</v>
      </c>
      <c r="D155" s="152">
        <f>Budget!D56*1.15</f>
        <v>38.87</v>
      </c>
      <c r="E155" s="153">
        <f>Budget!E56*2</f>
        <v>0</v>
      </c>
      <c r="F155" s="153">
        <f t="shared" si="5"/>
        <v>38.87</v>
      </c>
      <c r="G155" s="152">
        <f t="shared" si="6"/>
        <v>194.35</v>
      </c>
    </row>
    <row r="156" ht="22.5" customHeight="1">
      <c r="A156" s="151" t="str">
        <f>Budget!A57</f>
        <v>N/A</v>
      </c>
      <c r="B156" s="151" t="str">
        <f>Budget!B57</f>
        <v>Labeling kits</v>
      </c>
      <c r="C156" s="151">
        <f>Budget!C57</f>
        <v>1</v>
      </c>
      <c r="D156" s="152">
        <f>Budget!D57*1.15</f>
        <v>575</v>
      </c>
      <c r="E156" s="153">
        <f>Budget!E57*2</f>
        <v>600</v>
      </c>
      <c r="F156" s="153">
        <f t="shared" si="5"/>
        <v>1175</v>
      </c>
      <c r="G156" s="152">
        <f t="shared" si="6"/>
        <v>1175</v>
      </c>
    </row>
    <row r="157" ht="22.5" customHeight="1">
      <c r="A157" s="151" t="str">
        <f>Budget!A58</f>
        <v>N/A</v>
      </c>
      <c r="B157" s="151" t="str">
        <f>Budget!B58</f>
        <v>Miscellaneous materials</v>
      </c>
      <c r="C157" s="151">
        <f>Budget!C58</f>
        <v>1</v>
      </c>
      <c r="D157" s="152">
        <f>Budget!D58*1.15</f>
        <v>2300</v>
      </c>
      <c r="E157" s="153">
        <f>Budget!E58*2</f>
        <v>0</v>
      </c>
      <c r="F157" s="153">
        <f t="shared" si="5"/>
        <v>2300</v>
      </c>
      <c r="G157" s="152">
        <f t="shared" si="6"/>
        <v>2300</v>
      </c>
    </row>
    <row r="158" ht="22.5" customHeight="1">
      <c r="A158" s="151" t="str">
        <f>Budget!A59</f>
        <v>N/A</v>
      </c>
      <c r="B158" s="151" t="str">
        <f>Budget!B59</f>
        <v>Owner Furnished Camera Install Only </v>
      </c>
      <c r="C158" s="151">
        <f>Budget!C59</f>
        <v>24</v>
      </c>
      <c r="D158" s="152">
        <f>Budget!D59*1.15</f>
        <v>0</v>
      </c>
      <c r="E158" s="153">
        <f>Budget!E59*2</f>
        <v>100</v>
      </c>
      <c r="F158" s="153">
        <f t="shared" si="5"/>
        <v>100</v>
      </c>
      <c r="G158" s="152">
        <f t="shared" si="6"/>
        <v>2400</v>
      </c>
    </row>
    <row r="159" ht="22.5" customHeight="1">
      <c r="A159" s="151" t="str">
        <f>Budget!A60</f>
        <v>N/A</v>
      </c>
      <c r="B159" s="151" t="str">
        <f>Budget!B60</f>
        <v>Owner Furnished WAP Install Only </v>
      </c>
      <c r="C159" s="151">
        <f>Budget!C60</f>
        <v>24</v>
      </c>
      <c r="D159" s="152">
        <f>Budget!D60*1.15</f>
        <v>0</v>
      </c>
      <c r="E159" s="153">
        <f>Budget!E60*2</f>
        <v>50</v>
      </c>
      <c r="F159" s="153">
        <f t="shared" si="5"/>
        <v>50</v>
      </c>
      <c r="G159" s="152">
        <f t="shared" si="6"/>
        <v>1200</v>
      </c>
    </row>
    <row r="160" ht="22.5" customHeight="1">
      <c r="A160" s="151" t="str">
        <f>Budget!A61</f>
        <v>N/A</v>
      </c>
      <c r="B160" s="151" t="str">
        <f>Budget!B61</f>
        <v>Phase 2 – Station Cabling Clean Up</v>
      </c>
      <c r="C160" s="151">
        <f>Budget!C61</f>
        <v>3</v>
      </c>
      <c r="D160" s="152">
        <f>Budget!D61*1.15</f>
        <v>0</v>
      </c>
      <c r="E160" s="153">
        <f>Budget!E61*2</f>
        <v>1600</v>
      </c>
      <c r="F160" s="153">
        <f t="shared" si="5"/>
        <v>1600</v>
      </c>
      <c r="G160" s="152">
        <f t="shared" si="6"/>
        <v>4800</v>
      </c>
    </row>
    <row r="161" ht="22.5" customHeight="1">
      <c r="A161" s="5" t="str">
        <f>Budget!A62</f>
        <v>Part Number</v>
      </c>
      <c r="B161" s="5" t="str">
        <f>Budget!B62</f>
        <v>Section 4 -Multipurpose Room (All Phases)</v>
      </c>
      <c r="C161" s="5" t="str">
        <f>Budget!C62</f>
        <v>Quantity</v>
      </c>
      <c r="D161" s="7" t="str">
        <f>Budget!D62</f>
        <v>Material Price </v>
      </c>
      <c r="E161" s="7" t="str">
        <f>Budget!E62</f>
        <v>Labor Cost</v>
      </c>
      <c r="F161" s="7" t="str">
        <f>Budget!F62</f>
        <v>Unit Price</v>
      </c>
      <c r="G161" s="7" t="str">
        <f>Budget!G62</f>
        <v>Ext.Price</v>
      </c>
    </row>
    <row r="162" ht="25.5" customHeight="1">
      <c r="A162" s="151">
        <f>Budget!A63</f>
        <v>6131785</v>
      </c>
      <c r="B162" s="151" t="str">
        <f>Budget!B63</f>
        <v>Prysmain GenSpeed Cat6 shielded cable plenum blue</v>
      </c>
      <c r="C162" s="151">
        <f>Budget!C63</f>
        <v>1000</v>
      </c>
      <c r="D162" s="152">
        <f>Budget!D63*1.15</f>
        <v>0.97405</v>
      </c>
      <c r="E162" s="153">
        <f>Budget!E63*2</f>
        <v>0.6</v>
      </c>
      <c r="F162" s="153">
        <f t="shared" ref="F162:F186" si="7">SUM(D162,E162)</f>
        <v>1.57405</v>
      </c>
      <c r="G162" s="152">
        <f t="shared" ref="G162:G186" si="8">PRODUCT(C162,F162)</f>
        <v>1574.05</v>
      </c>
    </row>
    <row r="163" ht="25.5" customHeight="1">
      <c r="A163" s="151" t="str">
        <f>Budget!A64</f>
        <v>SPS688-C</v>
      </c>
      <c r="B163" s="151" t="str">
        <f>Budget!B64</f>
        <v>Leviton Atlas Cat6 shielded term plugs</v>
      </c>
      <c r="C163" s="151">
        <f>Budget!C64</f>
        <v>10</v>
      </c>
      <c r="D163" s="152">
        <f>Budget!D64*1.15</f>
        <v>2.7255</v>
      </c>
      <c r="E163" s="153">
        <f>Budget!E64*2</f>
        <v>10</v>
      </c>
      <c r="F163" s="153">
        <f t="shared" si="7"/>
        <v>12.7255</v>
      </c>
      <c r="G163" s="152">
        <f t="shared" si="8"/>
        <v>127.255</v>
      </c>
    </row>
    <row r="164" ht="25.5" customHeight="1">
      <c r="A164" s="151" t="str">
        <f>Budget!A65</f>
        <v>AT-OME-CS31-SA-HDBT</v>
      </c>
      <c r="B164" s="151" t="str">
        <f>Budget!B65</f>
        <v>Atlona 3x1 AV switcher with mixer amplifier, and USB hub</v>
      </c>
      <c r="C164" s="151">
        <f>Budget!C65</f>
        <v>1</v>
      </c>
      <c r="D164" s="152">
        <f>Budget!D65*1.15</f>
        <v>1725</v>
      </c>
      <c r="E164" s="153">
        <f>Budget!E65*2</f>
        <v>50</v>
      </c>
      <c r="F164" s="153">
        <f t="shared" si="7"/>
        <v>1775</v>
      </c>
      <c r="G164" s="152">
        <f t="shared" si="8"/>
        <v>1775</v>
      </c>
    </row>
    <row r="165" ht="25.5" customHeight="1">
      <c r="A165" s="151" t="str">
        <f>Budget!A66</f>
        <v>Ben-Q-LH 730</v>
      </c>
      <c r="B165" s="151" t="str">
        <f>Budget!B66</f>
        <v>Benq 1080p LED conference room projector</v>
      </c>
      <c r="C165" s="151">
        <f>Budget!C66</f>
        <v>1</v>
      </c>
      <c r="D165" s="152">
        <f>Budget!D66*1.15</f>
        <v>1196</v>
      </c>
      <c r="E165" s="153">
        <f>Budget!E66*2</f>
        <v>250</v>
      </c>
      <c r="F165" s="153">
        <f t="shared" si="7"/>
        <v>1446</v>
      </c>
      <c r="G165" s="152">
        <f t="shared" si="8"/>
        <v>1446</v>
      </c>
    </row>
    <row r="166">
      <c r="A166" s="151" t="str">
        <f>Budget!A67</f>
        <v>Ben-Q-LH 730</v>
      </c>
      <c r="B166" s="151" t="str">
        <f>Budget!B67</f>
        <v>Benq 1080p LED conference room projector Mounting Hardware</v>
      </c>
      <c r="C166" s="151">
        <f>Budget!C67</f>
        <v>1</v>
      </c>
      <c r="D166" s="152">
        <f>Budget!D67*1.15</f>
        <v>460</v>
      </c>
      <c r="E166" s="153">
        <f>Budget!E67*2</f>
        <v>100</v>
      </c>
      <c r="F166" s="153">
        <f t="shared" si="7"/>
        <v>560</v>
      </c>
      <c r="G166" s="152">
        <f t="shared" si="8"/>
        <v>560</v>
      </c>
    </row>
    <row r="167" ht="22.5" customHeight="1">
      <c r="A167" s="151" t="str">
        <f>Budget!A68</f>
        <v>AT-VKP-8E</v>
      </c>
      <c r="B167" s="151" t="str">
        <f>Budget!B68</f>
        <v>Atlona velocity 8-button IP-based keypad controller</v>
      </c>
      <c r="C167" s="151">
        <f>Budget!C68</f>
        <v>1</v>
      </c>
      <c r="D167" s="152">
        <f>Budget!D68*1.15</f>
        <v>469.959</v>
      </c>
      <c r="E167" s="153">
        <f>Budget!E68*2</f>
        <v>100</v>
      </c>
      <c r="F167" s="153">
        <f t="shared" si="7"/>
        <v>569.959</v>
      </c>
      <c r="G167" s="152">
        <f t="shared" si="8"/>
        <v>569.959</v>
      </c>
    </row>
    <row r="168" ht="22.5" customHeight="1">
      <c r="A168" s="151" t="str">
        <f>Budget!A69</f>
        <v>DF-151102</v>
      </c>
      <c r="B168" s="151" t="str">
        <f>Budget!B69</f>
        <v>Draper acumen screen 16:10 109" matte white</v>
      </c>
      <c r="C168" s="151">
        <f>Budget!C69</f>
        <v>1</v>
      </c>
      <c r="D168" s="152">
        <f>Budget!D69*1.15</f>
        <v>1446.7</v>
      </c>
      <c r="E168" s="153">
        <f>Budget!E69*2</f>
        <v>250</v>
      </c>
      <c r="F168" s="153">
        <f t="shared" si="7"/>
        <v>1696.7</v>
      </c>
      <c r="G168" s="152">
        <f t="shared" si="8"/>
        <v>1696.7</v>
      </c>
    </row>
    <row r="169" ht="39.0" customHeight="1">
      <c r="A169" s="151" t="str">
        <f>Budget!A70</f>
        <v>AT-OME-SW21-TX-WPC</v>
      </c>
      <c r="B169" s="151" t="str">
        <f>Budget!B70</f>
        <v>Atlona wallplate HDBaseT Transmitter with USB-C and HDMI Inputs, USB</v>
      </c>
      <c r="C169" s="151">
        <f>Budget!C70</f>
        <v>1</v>
      </c>
      <c r="D169" s="152">
        <f>Budget!D70*1.15</f>
        <v>791.0735</v>
      </c>
      <c r="E169" s="153">
        <f>Budget!E70*2</f>
        <v>100</v>
      </c>
      <c r="F169" s="153">
        <f t="shared" si="7"/>
        <v>891.0735</v>
      </c>
      <c r="G169" s="152">
        <f t="shared" si="8"/>
        <v>891.0735</v>
      </c>
    </row>
    <row r="170" ht="24.0" customHeight="1">
      <c r="A170" s="151" t="str">
        <f>Budget!A71</f>
        <v>C-HM/HM/PICO</v>
      </c>
      <c r="B170" s="151" t="str">
        <f>Budget!B71</f>
        <v>Kramer HDMI cable male to male cable 10ft</v>
      </c>
      <c r="C170" s="151">
        <f>Budget!C71</f>
        <v>3</v>
      </c>
      <c r="D170" s="152">
        <f>Budget!D71*1.15</f>
        <v>11.8335</v>
      </c>
      <c r="E170" s="153">
        <f>Budget!E71*2</f>
        <v>10</v>
      </c>
      <c r="F170" s="153">
        <f t="shared" si="7"/>
        <v>21.8335</v>
      </c>
      <c r="G170" s="152">
        <f t="shared" si="8"/>
        <v>65.5005</v>
      </c>
    </row>
    <row r="171" ht="24.0" customHeight="1">
      <c r="A171" s="151" t="str">
        <f>Budget!A72</f>
        <v>CP–AOCU31/CC–10</v>
      </c>
      <c r="B171" s="151" t="str">
        <f>Budget!B72</f>
        <v>Kramer USB gen 3.1 Type C plenum cable 10ft</v>
      </c>
      <c r="C171" s="151">
        <f>Budget!C72</f>
        <v>1</v>
      </c>
      <c r="D171" s="152">
        <f>Budget!D72*1.15</f>
        <v>177.4105</v>
      </c>
      <c r="E171" s="153">
        <f>Budget!E72*2</f>
        <v>10</v>
      </c>
      <c r="F171" s="153">
        <f t="shared" si="7"/>
        <v>187.4105</v>
      </c>
      <c r="G171" s="152">
        <f t="shared" si="8"/>
        <v>187.4105</v>
      </c>
    </row>
    <row r="172" ht="24.0" customHeight="1">
      <c r="A172" s="151" t="str">
        <f>Budget!A73</f>
        <v>AT-OME-TX11-WP</v>
      </c>
      <c r="B172" s="151" t="str">
        <f>Budget!B73</f>
        <v>Atlona HDbaseT Transmitter plate HDMI and power</v>
      </c>
      <c r="C172" s="151">
        <f>Budget!C73</f>
        <v>1</v>
      </c>
      <c r="D172" s="152">
        <f>Budget!D73*1.15</f>
        <v>296.93</v>
      </c>
      <c r="E172" s="153">
        <f>Budget!E73*2</f>
        <v>50</v>
      </c>
      <c r="F172" s="153">
        <f t="shared" si="7"/>
        <v>346.93</v>
      </c>
      <c r="G172" s="152">
        <f t="shared" si="8"/>
        <v>346.93</v>
      </c>
    </row>
    <row r="173" ht="24.0" customHeight="1">
      <c r="A173" s="151" t="str">
        <f>Budget!A74</f>
        <v>AT-OME-RX11</v>
      </c>
      <c r="B173" s="151" t="str">
        <f>Budget!B74</f>
        <v>Atlona HDbaseT Receiver for HDMI with audio</v>
      </c>
      <c r="C173" s="151">
        <f>Budget!C74</f>
        <v>1</v>
      </c>
      <c r="D173" s="152">
        <f>Budget!D74*1.15</f>
        <v>480.056</v>
      </c>
      <c r="E173" s="153">
        <f>Budget!E74*2</f>
        <v>50</v>
      </c>
      <c r="F173" s="153">
        <f t="shared" si="7"/>
        <v>530.056</v>
      </c>
      <c r="G173" s="152">
        <f t="shared" si="8"/>
        <v>530.056</v>
      </c>
    </row>
    <row r="174" ht="24.0" customHeight="1">
      <c r="A174" s="151" t="str">
        <f>Budget!A75</f>
        <v>GSM4212P</v>
      </c>
      <c r="B174" s="151" t="str">
        <f>Budget!B75</f>
        <v>Netgear 8x1G PoE+ 125W 2x1G and 2xSFP managed switch</v>
      </c>
      <c r="C174" s="151">
        <f>Budget!C75</f>
        <v>1</v>
      </c>
      <c r="D174" s="152">
        <f>Budget!D75*1.15</f>
        <v>569.6295</v>
      </c>
      <c r="E174" s="153">
        <f>Budget!E75*2</f>
        <v>50</v>
      </c>
      <c r="F174" s="153">
        <f t="shared" si="7"/>
        <v>619.6295</v>
      </c>
      <c r="G174" s="152">
        <f t="shared" si="8"/>
        <v>619.6295</v>
      </c>
    </row>
    <row r="175" ht="24.0" customHeight="1">
      <c r="A175" s="151" t="str">
        <f>Budget!A76</f>
        <v>AT-GAIN-60</v>
      </c>
      <c r="B175" s="151" t="str">
        <f>Budget!B76</f>
        <v>Atlona 2-channel compact amplifier 60W RMS</v>
      </c>
      <c r="C175" s="151">
        <f>Budget!C76</f>
        <v>1</v>
      </c>
      <c r="D175" s="152">
        <f>Budget!D76*1.15</f>
        <v>417.358</v>
      </c>
      <c r="E175" s="153">
        <f>Budget!E76*2</f>
        <v>50</v>
      </c>
      <c r="F175" s="153">
        <f t="shared" si="7"/>
        <v>467.358</v>
      </c>
      <c r="G175" s="152">
        <f t="shared" si="8"/>
        <v>467.358</v>
      </c>
    </row>
    <row r="176" ht="24.0" customHeight="1">
      <c r="A176" s="151" t="str">
        <f>Budget!A77</f>
        <v>SM58</v>
      </c>
      <c r="B176" s="151" t="str">
        <f>Budget!B77</f>
        <v>Shure vocal microphone cartridge</v>
      </c>
      <c r="C176" s="151">
        <f>Budget!C77</f>
        <v>1</v>
      </c>
      <c r="D176" s="152">
        <f>Budget!D77*1.15</f>
        <v>125.9135</v>
      </c>
      <c r="E176" s="153">
        <f>Budget!E77*2</f>
        <v>50</v>
      </c>
      <c r="F176" s="153">
        <f t="shared" si="7"/>
        <v>175.9135</v>
      </c>
      <c r="G176" s="152">
        <f t="shared" si="8"/>
        <v>175.9135</v>
      </c>
    </row>
    <row r="177" ht="24.0" customHeight="1">
      <c r="A177" s="151" t="str">
        <f>Budget!A78</f>
        <v>QLXD14</v>
      </c>
      <c r="B177" s="151" t="str">
        <f>Budget!B78</f>
        <v>Shure Combo system with bodypack and receiver</v>
      </c>
      <c r="C177" s="151">
        <f>Budget!C78</f>
        <v>1</v>
      </c>
      <c r="D177" s="152">
        <f>Budget!D78*1.15</f>
        <v>1092.5</v>
      </c>
      <c r="E177" s="153">
        <f>Budget!E78*2</f>
        <v>50</v>
      </c>
      <c r="F177" s="153">
        <f t="shared" si="7"/>
        <v>1142.5</v>
      </c>
      <c r="G177" s="152">
        <f t="shared" si="8"/>
        <v>1142.5</v>
      </c>
    </row>
    <row r="178" ht="24.0" customHeight="1">
      <c r="A178" s="151" t="str">
        <f>Budget!A79</f>
        <v>WL185M</v>
      </c>
      <c r="B178" s="151" t="str">
        <f>Budget!B79</f>
        <v>Shure lavalier microphone cordiod black</v>
      </c>
      <c r="C178" s="151">
        <f>Budget!C79</f>
        <v>1</v>
      </c>
      <c r="D178" s="152">
        <f>Budget!D79*1.15</f>
        <v>144.371</v>
      </c>
      <c r="E178" s="153">
        <f>Budget!E79*2</f>
        <v>50</v>
      </c>
      <c r="F178" s="153">
        <f t="shared" si="7"/>
        <v>194.371</v>
      </c>
      <c r="G178" s="152">
        <f t="shared" si="8"/>
        <v>194.371</v>
      </c>
    </row>
    <row r="179" ht="24.75" customHeight="1">
      <c r="A179" s="151" t="str">
        <f>Budget!A80</f>
        <v>CSS8008</v>
      </c>
      <c r="B179" s="151" t="str">
        <f>Budget!B80</f>
        <v>JBL professional 8" 5Watt Ceiling loudspeakers, white</v>
      </c>
      <c r="C179" s="151">
        <f>Budget!C80</f>
        <v>4</v>
      </c>
      <c r="D179" s="152">
        <f>Budget!D80*1.15</f>
        <v>26.611</v>
      </c>
      <c r="E179" s="153">
        <f>Budget!E80*2</f>
        <v>50</v>
      </c>
      <c r="F179" s="153">
        <f t="shared" si="7"/>
        <v>76.611</v>
      </c>
      <c r="G179" s="152">
        <f t="shared" si="8"/>
        <v>306.444</v>
      </c>
    </row>
    <row r="180" ht="24.75" customHeight="1">
      <c r="A180" s="151" t="str">
        <f>Budget!A81</f>
        <v>CSS-BB8x6</v>
      </c>
      <c r="B180" s="151" t="str">
        <f>Budget!B81</f>
        <v>JBL professional for 8" speakers</v>
      </c>
      <c r="C180" s="151">
        <f>Budget!C81</f>
        <v>4</v>
      </c>
      <c r="D180" s="152">
        <f>Budget!D81*1.15</f>
        <v>18.4805</v>
      </c>
      <c r="E180" s="153">
        <f>Budget!E81*2</f>
        <v>0</v>
      </c>
      <c r="F180" s="153">
        <f t="shared" si="7"/>
        <v>18.4805</v>
      </c>
      <c r="G180" s="152">
        <f t="shared" si="8"/>
        <v>73.922</v>
      </c>
    </row>
    <row r="181" ht="24.75" customHeight="1">
      <c r="A181" s="151" t="str">
        <f>Budget!A82</f>
        <v>LPT-A107-B</v>
      </c>
      <c r="B181" s="151" t="str">
        <f>Budget!B82</f>
        <v>Listen technologies Dual RCA to Dual RCA cable 6.6ft</v>
      </c>
      <c r="C181" s="151">
        <f>Budget!C82</f>
        <v>1</v>
      </c>
      <c r="D181" s="152">
        <f>Budget!D82*1.15</f>
        <v>7.268</v>
      </c>
      <c r="E181" s="153">
        <f>Budget!E82*2</f>
        <v>0</v>
      </c>
      <c r="F181" s="153">
        <f t="shared" si="7"/>
        <v>7.268</v>
      </c>
      <c r="G181" s="152">
        <f t="shared" si="8"/>
        <v>7.268</v>
      </c>
    </row>
    <row r="182" ht="24.75" customHeight="1">
      <c r="A182" s="151">
        <f>Budget!A83</f>
        <v>32211012</v>
      </c>
      <c r="B182" s="151" t="str">
        <f>Budget!B83</f>
        <v>Genesis 16/2 Shielded riser cable 1000ft reel, white</v>
      </c>
      <c r="C182" s="151">
        <f>Budget!C83</f>
        <v>1</v>
      </c>
      <c r="D182" s="152">
        <f>Budget!D83*1.15</f>
        <v>126.6725</v>
      </c>
      <c r="E182" s="153">
        <f>Budget!E83*2</f>
        <v>100</v>
      </c>
      <c r="F182" s="153">
        <f t="shared" si="7"/>
        <v>226.6725</v>
      </c>
      <c r="G182" s="152">
        <f t="shared" si="8"/>
        <v>226.6725</v>
      </c>
    </row>
    <row r="183" ht="24.75" customHeight="1">
      <c r="A183" s="151">
        <f>Budget!A84</f>
        <v>21145501</v>
      </c>
      <c r="B183" s="151" t="str">
        <f>Budget!B84</f>
        <v>Genisis 18/2 Shielded riser cable 500ft white</v>
      </c>
      <c r="C183" s="151">
        <f>Budget!C84</f>
        <v>2</v>
      </c>
      <c r="D183" s="152">
        <f>Budget!D84*1.15</f>
        <v>73.3355</v>
      </c>
      <c r="E183" s="153">
        <f>Budget!E84*2</f>
        <v>100</v>
      </c>
      <c r="F183" s="153">
        <f t="shared" si="7"/>
        <v>173.3355</v>
      </c>
      <c r="G183" s="152">
        <f t="shared" si="8"/>
        <v>346.671</v>
      </c>
    </row>
    <row r="184" ht="24.75" customHeight="1">
      <c r="A184" s="151" t="str">
        <f>Budget!A85</f>
        <v>WP25225B</v>
      </c>
      <c r="B184" s="151" t="str">
        <f>Budget!B85</f>
        <v>Westpenn Standard line level 16/2 cable 500ft </v>
      </c>
      <c r="C184" s="151">
        <f>Budget!C85</f>
        <v>1</v>
      </c>
      <c r="D184" s="152">
        <f>Budget!D85*1.15</f>
        <v>155.4225</v>
      </c>
      <c r="E184" s="153">
        <f>Budget!E85*2</f>
        <v>100</v>
      </c>
      <c r="F184" s="153">
        <f t="shared" si="7"/>
        <v>255.4225</v>
      </c>
      <c r="G184" s="152">
        <f t="shared" si="8"/>
        <v>255.4225</v>
      </c>
    </row>
    <row r="185" ht="24.75" customHeight="1">
      <c r="A185" s="151" t="str">
        <f>Budget!A86</f>
        <v>AT-VDM-SW</v>
      </c>
      <c r="B185" s="151" t="str">
        <f>Budget!B86</f>
        <v>Velocity device manager software</v>
      </c>
      <c r="C185" s="151">
        <f>Budget!C86</f>
        <v>1</v>
      </c>
      <c r="D185" s="152">
        <f>Budget!D86*1.15</f>
        <v>0</v>
      </c>
      <c r="E185" s="153">
        <f>Budget!E86*2</f>
        <v>400</v>
      </c>
      <c r="F185" s="153">
        <f t="shared" si="7"/>
        <v>400</v>
      </c>
      <c r="G185" s="152">
        <f t="shared" si="8"/>
        <v>400</v>
      </c>
    </row>
    <row r="186" ht="24.75" customHeight="1">
      <c r="A186" s="151" t="str">
        <f>Budget!A87</f>
        <v>N/A</v>
      </c>
      <c r="B186" s="151" t="str">
        <f>Budget!B87</f>
        <v>Miscellaneous materials</v>
      </c>
      <c r="C186" s="151">
        <f>Budget!C87</f>
        <v>1</v>
      </c>
      <c r="D186" s="152">
        <f>Budget!D87*1.15</f>
        <v>1610</v>
      </c>
      <c r="E186" s="153">
        <f>Budget!E87*2</f>
        <v>0</v>
      </c>
      <c r="F186" s="153">
        <f t="shared" si="7"/>
        <v>1610</v>
      </c>
      <c r="G186" s="152">
        <f t="shared" si="8"/>
        <v>1610</v>
      </c>
    </row>
    <row r="187" ht="22.5" customHeight="1">
      <c r="A187" s="5" t="str">
        <f>Budget!A88</f>
        <v>Part Number</v>
      </c>
      <c r="B187" s="5" t="str">
        <f>Budget!B88</f>
        <v>Section 5 - Classroom Sound Amplification  (All Phases)</v>
      </c>
      <c r="C187" s="5" t="str">
        <f>Budget!C88</f>
        <v>Quantity</v>
      </c>
      <c r="D187" s="7" t="str">
        <f>Budget!D88</f>
        <v>Material Price </v>
      </c>
      <c r="E187" s="7" t="str">
        <f>Budget!E88</f>
        <v>Labor Cost</v>
      </c>
      <c r="F187" s="7" t="str">
        <f>Budget!F88</f>
        <v>Unit Price</v>
      </c>
      <c r="G187" s="7" t="str">
        <f>Budget!G88</f>
        <v>Ext.Price</v>
      </c>
    </row>
    <row r="188" ht="22.5" customHeight="1">
      <c r="A188" s="151" t="str">
        <f>Budget!A89</f>
        <v>SP-628</v>
      </c>
      <c r="B188" s="151" t="str">
        <f>Budget!B89</f>
        <v>Teachlogic 6.5" ceiling speakers </v>
      </c>
      <c r="C188" s="151">
        <f>Budget!C89</f>
        <v>104</v>
      </c>
      <c r="D188" s="152">
        <f>Budget!D89*1.15</f>
        <v>57.5</v>
      </c>
      <c r="E188" s="153">
        <f>Budget!E89*2</f>
        <v>50</v>
      </c>
      <c r="F188" s="153">
        <f t="shared" ref="F188:F205" si="9">SUM(D188,E188)</f>
        <v>107.5</v>
      </c>
      <c r="G188" s="152">
        <f t="shared" ref="G188:G205" si="10">PRODUCT(C188,F188)</f>
        <v>11180</v>
      </c>
    </row>
    <row r="189" ht="22.5" customHeight="1">
      <c r="A189" s="151" t="str">
        <f>Budget!A90</f>
        <v>TB-6.1</v>
      </c>
      <c r="B189" s="151" t="str">
        <f>Budget!B90</f>
        <v>Teachlogic tile bridge for ceiling speakers</v>
      </c>
      <c r="C189" s="151">
        <f>Budget!C90</f>
        <v>104</v>
      </c>
      <c r="D189" s="152">
        <f>Budget!D90*1.15</f>
        <v>51.6925</v>
      </c>
      <c r="E189" s="153">
        <f>Budget!E90*2</f>
        <v>0</v>
      </c>
      <c r="F189" s="153">
        <f t="shared" si="9"/>
        <v>51.6925</v>
      </c>
      <c r="G189" s="152">
        <f t="shared" si="10"/>
        <v>5376.02</v>
      </c>
    </row>
    <row r="190" ht="22.5" customHeight="1">
      <c r="A190" s="151" t="str">
        <f>Budget!A91</f>
        <v>IRT-60N</v>
      </c>
      <c r="B190" s="151" t="str">
        <f>Budget!B91</f>
        <v>Teachlogic sapphire handsfree microphone</v>
      </c>
      <c r="C190" s="151">
        <f>Budget!C91</f>
        <v>26</v>
      </c>
      <c r="D190" s="152">
        <f>Budget!D91*1.15</f>
        <v>305.187</v>
      </c>
      <c r="E190" s="153">
        <f>Budget!E91*2</f>
        <v>10</v>
      </c>
      <c r="F190" s="153">
        <f t="shared" si="9"/>
        <v>315.187</v>
      </c>
      <c r="G190" s="152">
        <f t="shared" si="10"/>
        <v>8194.862</v>
      </c>
    </row>
    <row r="191" ht="22.5" customHeight="1">
      <c r="A191" s="151" t="str">
        <f>Budget!A92</f>
        <v>IMA-840</v>
      </c>
      <c r="B191" s="151" t="str">
        <f>Budget!B92</f>
        <v>Teachlogic Spectrum Amplifier</v>
      </c>
      <c r="C191" s="151">
        <f>Budget!C92</f>
        <v>26</v>
      </c>
      <c r="D191" s="152">
        <f>Budget!D92*1.15</f>
        <v>648.3125</v>
      </c>
      <c r="E191" s="153">
        <f>Budget!E92*2</f>
        <v>50</v>
      </c>
      <c r="F191" s="153">
        <f t="shared" si="9"/>
        <v>698.3125</v>
      </c>
      <c r="G191" s="152">
        <f t="shared" si="10"/>
        <v>18156.125</v>
      </c>
    </row>
    <row r="192" ht="22.5" customHeight="1">
      <c r="A192" s="151" t="str">
        <f>Budget!A93</f>
        <v>CG22602</v>
      </c>
      <c r="B192" s="151" t="str">
        <f>Budget!B93</f>
        <v>C2G CG22602 slim Aux 3.5mm audio cable 10ft</v>
      </c>
      <c r="C192" s="151">
        <f>Budget!C93</f>
        <v>52</v>
      </c>
      <c r="D192" s="152">
        <f>Budget!D93*1.15</f>
        <v>3.864</v>
      </c>
      <c r="E192" s="153">
        <f>Budget!E93*2</f>
        <v>20</v>
      </c>
      <c r="F192" s="153">
        <f t="shared" si="9"/>
        <v>23.864</v>
      </c>
      <c r="G192" s="152">
        <f t="shared" si="10"/>
        <v>1240.928</v>
      </c>
    </row>
    <row r="193" ht="22.5" customHeight="1">
      <c r="A193" s="151" t="str">
        <f>Budget!A94</f>
        <v>IRH-35</v>
      </c>
      <c r="B193" s="151" t="str">
        <f>Budget!B94</f>
        <v>Teachlogic handheld microphone</v>
      </c>
      <c r="C193" s="151">
        <f>Budget!C94</f>
        <v>26</v>
      </c>
      <c r="D193" s="152">
        <f>Budget!D94*1.15</f>
        <v>265.489</v>
      </c>
      <c r="E193" s="153">
        <f>Budget!E94*2</f>
        <v>10</v>
      </c>
      <c r="F193" s="153">
        <f t="shared" si="9"/>
        <v>275.489</v>
      </c>
      <c r="G193" s="152">
        <f t="shared" si="10"/>
        <v>7162.714</v>
      </c>
    </row>
    <row r="194" ht="22.5" customHeight="1">
      <c r="A194" s="151" t="str">
        <f>Budget!A95</f>
        <v>BR-AA4</v>
      </c>
      <c r="B194" s="151" t="str">
        <f>Budget!B95</f>
        <v>Teachlogic lithium battery 4/pack</v>
      </c>
      <c r="C194" s="151">
        <f>Budget!C95</f>
        <v>26</v>
      </c>
      <c r="D194" s="152">
        <f>Budget!D95*1.15</f>
        <v>39.445</v>
      </c>
      <c r="E194" s="153">
        <f>Budget!E95*2</f>
        <v>0</v>
      </c>
      <c r="F194" s="153">
        <f t="shared" si="9"/>
        <v>39.445</v>
      </c>
      <c r="G194" s="152">
        <f t="shared" si="10"/>
        <v>1025.57</v>
      </c>
    </row>
    <row r="195" ht="22.5" customHeight="1">
      <c r="A195" s="151">
        <f>Budget!A96</f>
        <v>21145501</v>
      </c>
      <c r="B195" s="151" t="str">
        <f>Budget!B96</f>
        <v>Genisis 18/2 Shielded riser cable 500ft white</v>
      </c>
      <c r="C195" s="151">
        <f>Budget!C96</f>
        <v>26</v>
      </c>
      <c r="D195" s="152">
        <f>Budget!D96*1.15</f>
        <v>73.3355</v>
      </c>
      <c r="E195" s="153">
        <f>Budget!E96*2</f>
        <v>100</v>
      </c>
      <c r="F195" s="153">
        <f t="shared" si="9"/>
        <v>173.3355</v>
      </c>
      <c r="G195" s="152">
        <f t="shared" si="10"/>
        <v>4506.723</v>
      </c>
    </row>
    <row r="196" ht="22.5" customHeight="1">
      <c r="A196" s="151" t="str">
        <f>Budget!A97</f>
        <v>BRC-60</v>
      </c>
      <c r="B196" s="151" t="str">
        <f>Budget!B97</f>
        <v>Teachlogic drop-in charger</v>
      </c>
      <c r="C196" s="151">
        <f>Budget!C97</f>
        <v>26</v>
      </c>
      <c r="D196" s="152">
        <f>Budget!D97*1.15</f>
        <v>113.85</v>
      </c>
      <c r="E196" s="153">
        <f>Budget!E97*2</f>
        <v>25</v>
      </c>
      <c r="F196" s="153">
        <f t="shared" si="9"/>
        <v>138.85</v>
      </c>
      <c r="G196" s="152">
        <f t="shared" si="10"/>
        <v>3610.1</v>
      </c>
    </row>
    <row r="197" ht="21.0" customHeight="1">
      <c r="A197" s="151" t="str">
        <f>Budget!A98</f>
        <v>N/A</v>
      </c>
      <c r="B197" s="151" t="str">
        <f>Budget!B98</f>
        <v>Miscellaneous materials</v>
      </c>
      <c r="C197" s="151">
        <f>Budget!C98</f>
        <v>26</v>
      </c>
      <c r="D197" s="152">
        <f>Budget!D98*1.15</f>
        <v>115</v>
      </c>
      <c r="E197" s="153">
        <f>Budget!E98*2</f>
        <v>0</v>
      </c>
      <c r="F197" s="153">
        <f t="shared" si="9"/>
        <v>115</v>
      </c>
      <c r="G197" s="152">
        <f t="shared" si="10"/>
        <v>2990</v>
      </c>
    </row>
    <row r="198" ht="39.75" customHeight="1">
      <c r="A198" s="151" t="str">
        <f>Budget!A99</f>
        <v>WPD-HD-U3C-AW</v>
      </c>
      <c r="B198" s="151" t="str">
        <f>Budget!B99</f>
        <v>WPD-HD-U3C-AW Single Gang Pass-Through Decorative Wall Plate with HDMI Female Port and USB 3.0 Type Pigtail, White</v>
      </c>
      <c r="C198" s="151">
        <f>Budget!C99</f>
        <v>26</v>
      </c>
      <c r="D198" s="152">
        <f>Budget!D99*1.15</f>
        <v>46</v>
      </c>
      <c r="E198" s="153">
        <f>Budget!E99*2</f>
        <v>25</v>
      </c>
      <c r="F198" s="153">
        <f t="shared" si="9"/>
        <v>71</v>
      </c>
      <c r="G198" s="152">
        <f t="shared" si="10"/>
        <v>1846</v>
      </c>
    </row>
    <row r="199" ht="42.0" customHeight="1">
      <c r="A199" s="151" t="str">
        <f>Budget!A100</f>
        <v>Fosmon HDMI</v>
      </c>
      <c r="B199" s="151" t="str">
        <f>Budget!B100</f>
        <v>Fosmon 4K HDMI Cable 15FT/4.5M, HDMI 2.0 Cable 4K@60Hz/2160p</v>
      </c>
      <c r="C199" s="151">
        <f>Budget!C100</f>
        <v>26</v>
      </c>
      <c r="D199" s="152">
        <f>Budget!D100*1.15</f>
        <v>23</v>
      </c>
      <c r="E199" s="153">
        <f>Budget!E100*2</f>
        <v>50</v>
      </c>
      <c r="F199" s="153">
        <f t="shared" si="9"/>
        <v>73</v>
      </c>
      <c r="G199" s="152">
        <f t="shared" si="10"/>
        <v>1898</v>
      </c>
    </row>
    <row r="200" ht="22.5" customHeight="1">
      <c r="A200" s="151" t="str">
        <f>Budget!A101</f>
        <v>USB-C Cable</v>
      </c>
      <c r="B200" s="151" t="str">
        <f>Budget!B101</f>
        <v>15ft USB-C to USB-C Cable Long, 60W USB Type C</v>
      </c>
      <c r="C200" s="151">
        <f>Budget!C101</f>
        <v>26</v>
      </c>
      <c r="D200" s="152">
        <f>Budget!D101*1.15</f>
        <v>23</v>
      </c>
      <c r="E200" s="153">
        <f>Budget!E101*2</f>
        <v>50</v>
      </c>
      <c r="F200" s="153">
        <f t="shared" si="9"/>
        <v>73</v>
      </c>
      <c r="G200" s="152">
        <f t="shared" si="10"/>
        <v>1898</v>
      </c>
    </row>
    <row r="201" ht="22.5" customHeight="1">
      <c r="A201" s="151">
        <f>Budget!A102</f>
        <v>87697</v>
      </c>
      <c r="B201" s="151" t="str">
        <f>Budget!B102</f>
        <v>Single gang brush faceplate</v>
      </c>
      <c r="C201" s="151">
        <f>Budget!C102</f>
        <v>26</v>
      </c>
      <c r="D201" s="152">
        <f>Budget!D102*1.15</f>
        <v>17.25</v>
      </c>
      <c r="E201" s="153">
        <f>Budget!E102*2</f>
        <v>25</v>
      </c>
      <c r="F201" s="153">
        <f t="shared" si="9"/>
        <v>42.25</v>
      </c>
      <c r="G201" s="152">
        <f t="shared" si="10"/>
        <v>1098.5</v>
      </c>
    </row>
    <row r="202" ht="22.5" customHeight="1">
      <c r="A202" s="151" t="str">
        <f>Budget!A103</f>
        <v>C-HM/HM/PICO</v>
      </c>
      <c r="B202" s="151" t="str">
        <f>Budget!B103</f>
        <v>Kramer HDMI cable male to male cable 10ft</v>
      </c>
      <c r="C202" s="151">
        <f>Budget!C103</f>
        <v>20</v>
      </c>
      <c r="D202" s="152">
        <f>Budget!D103*1.15</f>
        <v>11.8335</v>
      </c>
      <c r="E202" s="153">
        <f>Budget!E103*2</f>
        <v>0</v>
      </c>
      <c r="F202" s="153">
        <f t="shared" si="9"/>
        <v>11.8335</v>
      </c>
      <c r="G202" s="152">
        <f t="shared" si="10"/>
        <v>236.67</v>
      </c>
    </row>
    <row r="203" ht="22.5" customHeight="1">
      <c r="A203" s="151" t="str">
        <f>Budget!A104</f>
        <v>C-HM/HM/PICO</v>
      </c>
      <c r="B203" s="151" t="str">
        <f>Budget!B104</f>
        <v>Kramer HDMI cable male to male cable 5ft</v>
      </c>
      <c r="C203" s="151">
        <f>Budget!C104</f>
        <v>20</v>
      </c>
      <c r="D203" s="152">
        <f>Budget!D104*1.15</f>
        <v>10.6375</v>
      </c>
      <c r="E203" s="153">
        <f>Budget!E104*2</f>
        <v>0</v>
      </c>
      <c r="F203" s="153">
        <f t="shared" si="9"/>
        <v>10.6375</v>
      </c>
      <c r="G203" s="152">
        <f t="shared" si="10"/>
        <v>212.75</v>
      </c>
    </row>
    <row r="204" ht="22.5" customHeight="1">
      <c r="A204" s="151" t="str">
        <f>Budget!A105</f>
        <v>WP315-8100</v>
      </c>
      <c r="B204" s="151" t="str">
        <f>Budget!B105</f>
        <v>HDMI Wall Plate</v>
      </c>
      <c r="C204" s="151">
        <f>Budget!C105</f>
        <v>2</v>
      </c>
      <c r="D204" s="152">
        <f>Budget!D105*1.15</f>
        <v>17.25</v>
      </c>
      <c r="E204" s="153">
        <f>Budget!E105*2</f>
        <v>25</v>
      </c>
      <c r="F204" s="153">
        <f t="shared" si="9"/>
        <v>42.25</v>
      </c>
      <c r="G204" s="152">
        <f t="shared" si="10"/>
        <v>84.5</v>
      </c>
    </row>
    <row r="205" ht="34.5" customHeight="1">
      <c r="A205" s="151" t="str">
        <f>Budget!A106</f>
        <v>HDMI-50FT</v>
      </c>
      <c r="B205" s="151" t="str">
        <f>Budget!B106</f>
        <v>BlueRigger 4K HDMI Cable 50FT (4K 30Hz, HDR10, in-Wall CL3 Rated, High Speed, HDCP2.3, eARC) - Long HDMI Cable</v>
      </c>
      <c r="C205" s="151">
        <f>Budget!C106</f>
        <v>1</v>
      </c>
      <c r="D205" s="152">
        <f>Budget!D106*1.15</f>
        <v>43.7</v>
      </c>
      <c r="E205" s="153">
        <f>Budget!E106*2</f>
        <v>100</v>
      </c>
      <c r="F205" s="153">
        <f t="shared" si="9"/>
        <v>143.7</v>
      </c>
      <c r="G205" s="152">
        <f t="shared" si="10"/>
        <v>143.7</v>
      </c>
    </row>
    <row r="206" ht="22.5" customHeight="1">
      <c r="A206" s="5" t="str">
        <f>Budget!A107</f>
        <v>Part Number</v>
      </c>
      <c r="B206" s="5" t="str">
        <f>Budget!B107</f>
        <v>Section 6 - Equipment (All Phases)</v>
      </c>
      <c r="C206" s="5" t="str">
        <f>Budget!C107</f>
        <v>Quantity</v>
      </c>
      <c r="D206" s="7" t="str">
        <f>Budget!D107</f>
        <v>Material Price </v>
      </c>
      <c r="E206" s="7" t="str">
        <f>Budget!E107</f>
        <v>Labor Cost</v>
      </c>
      <c r="F206" s="7" t="str">
        <f>Budget!F107</f>
        <v>Unit Price</v>
      </c>
      <c r="G206" s="7" t="str">
        <f>Budget!G107</f>
        <v>Ext.Price</v>
      </c>
    </row>
    <row r="207">
      <c r="A207" s="151" t="str">
        <f>Budget!A108</f>
        <v>ICX 7150-48ZP</v>
      </c>
      <c r="B207" s="151" t="str">
        <f>Budget!B108</f>
        <v>48-port Ruckus ICX 7150-48ZP - Z-Series - switch - 48 ports - managed - rack-mountable</v>
      </c>
      <c r="C207" s="151">
        <f>Budget!C108</f>
        <v>4</v>
      </c>
      <c r="D207" s="152">
        <f>Budget!D108*1.15</f>
        <v>4485</v>
      </c>
      <c r="E207" s="153">
        <f>Budget!E108*2</f>
        <v>0</v>
      </c>
      <c r="F207" s="153">
        <f t="shared" ref="F207:F212" si="11">SUM(D207,E207)</f>
        <v>4485</v>
      </c>
      <c r="G207" s="152">
        <f t="shared" ref="G207:G212" si="12">PRODUCT(C207,F207)</f>
        <v>17940</v>
      </c>
    </row>
    <row r="208" ht="22.5" customHeight="1">
      <c r="A208" s="151" t="str">
        <f>Budget!A109</f>
        <v>R-650</v>
      </c>
      <c r="B208" s="151" t="str">
        <f>Budget!B109</f>
        <v>R650-US00 R650 Dual-band Wrls 802.11ax Wireless Access Point</v>
      </c>
      <c r="C208" s="151">
        <f>Budget!C109</f>
        <v>24</v>
      </c>
      <c r="D208" s="152">
        <f>Budget!D109*1.15</f>
        <v>517.5</v>
      </c>
      <c r="E208" s="153">
        <f>Budget!E109*2</f>
        <v>0</v>
      </c>
      <c r="F208" s="153">
        <f t="shared" si="11"/>
        <v>517.5</v>
      </c>
      <c r="G208" s="152">
        <f t="shared" si="12"/>
        <v>12420</v>
      </c>
    </row>
    <row r="209" ht="22.5" customHeight="1">
      <c r="A209" s="151" t="str">
        <f>Budget!A110</f>
        <v>BE55T-HTV</v>
      </c>
      <c r="B209" s="151" t="str">
        <f>Budget!B110</f>
        <v>BE55T-H Business TV</v>
      </c>
      <c r="C209" s="151">
        <f>Budget!C110</f>
        <v>1</v>
      </c>
      <c r="D209" s="152">
        <f>Budget!D110*1.15</f>
        <v>805</v>
      </c>
      <c r="E209" s="153">
        <f>Budget!E110*2</f>
        <v>0</v>
      </c>
      <c r="F209" s="153">
        <f t="shared" si="11"/>
        <v>805</v>
      </c>
      <c r="G209" s="152">
        <f t="shared" si="12"/>
        <v>805</v>
      </c>
    </row>
    <row r="210" ht="22.5" customHeight="1">
      <c r="A210" s="151" t="str">
        <f>Budget!A111</f>
        <v>MTM1U</v>
      </c>
      <c r="B210" s="151" t="str">
        <f>Budget!B111</f>
        <v>Medium Fusion® Micro-Adjustable Tilt Wall Mount</v>
      </c>
      <c r="C210" s="151">
        <f>Budget!C111</f>
        <v>1</v>
      </c>
      <c r="D210" s="152">
        <f>Budget!D111*1.15</f>
        <v>230</v>
      </c>
      <c r="E210" s="153">
        <f>Budget!E111*2</f>
        <v>25</v>
      </c>
      <c r="F210" s="153">
        <f t="shared" si="11"/>
        <v>255</v>
      </c>
      <c r="G210" s="152">
        <f t="shared" si="12"/>
        <v>255</v>
      </c>
    </row>
    <row r="211" ht="22.5" customHeight="1">
      <c r="A211" s="151" t="str">
        <f>Budget!A112</f>
        <v>N/A</v>
      </c>
      <c r="B211" s="151" t="str">
        <f>Budget!B112</f>
        <v>Promethean Boards Move and Re-Install Phase 1</v>
      </c>
      <c r="C211" s="151">
        <f>Budget!C112</f>
        <v>13</v>
      </c>
      <c r="D211" s="152">
        <f>Budget!D112*1.15</f>
        <v>0</v>
      </c>
      <c r="E211" s="153">
        <f>Budget!E112*2</f>
        <v>400</v>
      </c>
      <c r="F211" s="153">
        <f t="shared" si="11"/>
        <v>400</v>
      </c>
      <c r="G211" s="152">
        <f t="shared" si="12"/>
        <v>5200</v>
      </c>
    </row>
    <row r="212" ht="22.5" customHeight="1">
      <c r="A212" s="151" t="str">
        <f>Budget!A113</f>
        <v>N/A</v>
      </c>
      <c r="B212" s="151" t="str">
        <f>Budget!B113</f>
        <v>Promethean Boards Install Phase 3</v>
      </c>
      <c r="C212" s="151">
        <f>Budget!C113</f>
        <v>7</v>
      </c>
      <c r="D212" s="152">
        <f>Budget!D113*1.15</f>
        <v>0</v>
      </c>
      <c r="E212" s="153">
        <f>Budget!E113*2</f>
        <v>250</v>
      </c>
      <c r="F212" s="153">
        <f t="shared" si="11"/>
        <v>250</v>
      </c>
      <c r="G212" s="152">
        <f t="shared" si="12"/>
        <v>1750</v>
      </c>
    </row>
    <row r="213" ht="22.5" customHeight="1">
      <c r="A213" s="154"/>
      <c r="B213" s="155"/>
      <c r="C213" s="155"/>
      <c r="D213" s="155"/>
      <c r="E213" s="156"/>
      <c r="F213" s="157"/>
      <c r="G213" s="158"/>
    </row>
    <row r="214" ht="21.75" customHeight="1">
      <c r="A214" s="57"/>
      <c r="B214" s="159" t="s">
        <v>303</v>
      </c>
      <c r="C214" s="106"/>
      <c r="D214" s="67"/>
      <c r="E214" s="64"/>
      <c r="F214" s="63"/>
      <c r="G214" s="160">
        <f>SUM(G107:G212)</f>
        <v>207823.5315</v>
      </c>
    </row>
    <row r="215" ht="15.75" customHeight="1">
      <c r="A215" s="57"/>
      <c r="B215" s="161"/>
      <c r="C215" s="161"/>
      <c r="D215" s="157"/>
      <c r="E215" s="156"/>
      <c r="F215" s="157"/>
      <c r="G215" s="157"/>
    </row>
    <row r="216" ht="21.75" customHeight="1">
      <c r="A216" s="57"/>
      <c r="B216" s="162" t="s">
        <v>304</v>
      </c>
      <c r="C216" s="106"/>
      <c r="D216" s="67"/>
      <c r="E216" s="64"/>
      <c r="F216" s="163">
        <v>0.0</v>
      </c>
      <c r="G216" s="160">
        <f>G214*F216</f>
        <v>0</v>
      </c>
    </row>
    <row r="217" ht="15.75" customHeight="1">
      <c r="A217" s="154"/>
      <c r="B217" s="155"/>
      <c r="C217" s="155"/>
      <c r="D217" s="155"/>
      <c r="E217" s="156"/>
      <c r="F217" s="157"/>
      <c r="G217" s="158"/>
    </row>
    <row r="218" ht="15.75" customHeight="1">
      <c r="A218" s="57"/>
      <c r="B218" s="57"/>
      <c r="C218" s="62"/>
      <c r="D218" s="59"/>
      <c r="E218" s="64"/>
      <c r="F218" s="63"/>
      <c r="G218" s="63"/>
    </row>
    <row r="219" ht="15.75" customHeight="1">
      <c r="A219" s="57"/>
      <c r="B219" s="62"/>
      <c r="C219" s="62"/>
      <c r="D219" s="59"/>
      <c r="E219" s="66" t="s">
        <v>305</v>
      </c>
      <c r="F219" s="67"/>
      <c r="G219" s="68">
        <f>SUM(G214+G216)</f>
        <v>207823.5315</v>
      </c>
    </row>
    <row r="220" ht="15.75" customHeight="1">
      <c r="A220" s="57"/>
      <c r="B220" s="62"/>
      <c r="C220" s="62"/>
      <c r="D220" s="59"/>
      <c r="E220" s="64"/>
      <c r="F220" s="63"/>
      <c r="G220" s="63"/>
    </row>
    <row r="221" ht="22.5" customHeight="1">
      <c r="A221" s="94"/>
      <c r="B221" s="94"/>
      <c r="C221" s="164"/>
      <c r="D221" s="165"/>
      <c r="E221" s="94"/>
      <c r="F221" s="94"/>
      <c r="G221" s="165"/>
    </row>
    <row r="222" ht="22.5" customHeight="1">
      <c r="A222" s="94"/>
      <c r="B222" s="94"/>
      <c r="C222" s="164"/>
      <c r="D222" s="165"/>
      <c r="E222" s="94"/>
      <c r="F222" s="94"/>
      <c r="G222" s="165"/>
    </row>
    <row r="223" ht="22.5" customHeight="1">
      <c r="A223" s="94"/>
      <c r="B223" s="94"/>
      <c r="C223" s="164"/>
      <c r="D223" s="165"/>
      <c r="E223" s="94"/>
      <c r="F223" s="94"/>
      <c r="G223" s="165"/>
    </row>
    <row r="224" ht="15.75" customHeight="1">
      <c r="A224" s="166"/>
      <c r="B224" s="166"/>
      <c r="C224" s="166"/>
      <c r="D224" s="166"/>
      <c r="E224" s="57"/>
      <c r="F224" s="62"/>
      <c r="G224" s="62"/>
    </row>
    <row r="225" ht="15.75" customHeight="1">
      <c r="A225" s="166"/>
      <c r="B225" s="166"/>
      <c r="C225" s="166"/>
      <c r="D225" s="166"/>
      <c r="E225" s="57"/>
      <c r="F225" s="167"/>
      <c r="G225" s="168"/>
    </row>
    <row r="226" ht="15.75" customHeight="1">
      <c r="A226" s="166"/>
      <c r="B226" s="166"/>
      <c r="C226" s="166"/>
      <c r="D226" s="166"/>
      <c r="E226" s="169" t="s">
        <v>306</v>
      </c>
    </row>
    <row r="227" ht="15.75" customHeight="1">
      <c r="A227" s="166"/>
      <c r="B227" s="166"/>
      <c r="C227" s="166"/>
      <c r="D227" s="166"/>
      <c r="E227" s="57"/>
      <c r="F227" s="57"/>
      <c r="G227" s="57"/>
    </row>
    <row r="228" ht="15.75" customHeight="1">
      <c r="A228" s="166"/>
      <c r="B228" s="166"/>
      <c r="C228" s="166"/>
      <c r="D228" s="166"/>
      <c r="E228" s="57"/>
      <c r="F228" s="167"/>
      <c r="G228" s="167"/>
    </row>
    <row r="229" ht="15.75" customHeight="1">
      <c r="A229" s="166"/>
      <c r="B229" s="166"/>
      <c r="C229" s="166"/>
      <c r="D229" s="166"/>
      <c r="E229" s="57"/>
      <c r="F229" s="62"/>
      <c r="G229" s="169" t="s">
        <v>307</v>
      </c>
    </row>
    <row r="230" ht="15.75" customHeight="1">
      <c r="A230" s="166"/>
      <c r="B230" s="166"/>
      <c r="C230" s="166"/>
      <c r="D230" s="166"/>
      <c r="E230" s="166"/>
      <c r="F230" s="166"/>
      <c r="G230" s="166"/>
    </row>
    <row r="231" ht="15.75" customHeight="1">
      <c r="A231" s="166"/>
      <c r="B231" s="166"/>
      <c r="C231" s="166"/>
      <c r="D231" s="166"/>
      <c r="E231" s="166"/>
      <c r="F231" s="166"/>
      <c r="G231" s="166"/>
    </row>
    <row r="232" ht="15.75" customHeight="1">
      <c r="A232" s="166"/>
      <c r="B232" s="166"/>
      <c r="C232" s="166"/>
      <c r="D232" s="166"/>
      <c r="E232" s="166"/>
      <c r="F232" s="166"/>
      <c r="G232" s="166"/>
    </row>
    <row r="233" ht="15.75" customHeight="1">
      <c r="A233" s="166"/>
      <c r="B233" s="166"/>
      <c r="C233" s="166"/>
      <c r="D233" s="166"/>
      <c r="E233" s="166"/>
      <c r="F233" s="166"/>
      <c r="G233" s="166"/>
    </row>
    <row r="234" ht="15.75" customHeight="1">
      <c r="A234" s="166"/>
      <c r="B234" s="166"/>
      <c r="C234" s="166"/>
      <c r="D234" s="166"/>
      <c r="E234" s="166"/>
      <c r="F234" s="166"/>
      <c r="G234" s="166"/>
    </row>
    <row r="235" ht="15.75" customHeight="1">
      <c r="A235" s="166"/>
      <c r="B235" s="166"/>
      <c r="C235" s="166"/>
      <c r="D235" s="166"/>
      <c r="E235" s="166"/>
      <c r="F235" s="166"/>
      <c r="G235" s="166"/>
    </row>
    <row r="236" ht="15.75" customHeight="1">
      <c r="A236" s="166"/>
      <c r="B236" s="166"/>
      <c r="C236" s="166"/>
      <c r="D236" s="166"/>
      <c r="E236" s="166"/>
      <c r="F236" s="166"/>
      <c r="G236" s="166"/>
    </row>
    <row r="237" ht="15.75" customHeight="1">
      <c r="A237" s="166"/>
      <c r="B237" s="166"/>
      <c r="C237" s="166"/>
      <c r="D237" s="166"/>
      <c r="E237" s="166"/>
      <c r="F237" s="166"/>
      <c r="G237" s="166"/>
    </row>
    <row r="238" ht="15.75" customHeight="1">
      <c r="A238" s="166"/>
      <c r="B238" s="166"/>
      <c r="C238" s="166"/>
      <c r="D238" s="166"/>
      <c r="E238" s="166"/>
      <c r="F238" s="166"/>
      <c r="G238" s="166"/>
    </row>
    <row r="239" ht="15.75" customHeight="1">
      <c r="A239" s="166"/>
      <c r="B239" s="166"/>
      <c r="C239" s="166"/>
      <c r="D239" s="166"/>
      <c r="E239" s="166"/>
      <c r="F239" s="166"/>
      <c r="G239" s="166"/>
    </row>
    <row r="240" ht="15.75" customHeight="1">
      <c r="A240" s="166"/>
      <c r="B240" s="166"/>
      <c r="C240" s="166"/>
      <c r="D240" s="166"/>
      <c r="E240" s="166"/>
      <c r="F240" s="166"/>
      <c r="G240" s="166"/>
    </row>
    <row r="241" ht="15.75" customHeight="1">
      <c r="A241" s="166"/>
      <c r="B241" s="166"/>
      <c r="C241" s="166"/>
      <c r="D241" s="166"/>
      <c r="E241" s="166"/>
      <c r="F241" s="166"/>
      <c r="G241" s="166"/>
    </row>
    <row r="242" ht="15.75" customHeight="1">
      <c r="A242" s="166"/>
      <c r="B242" s="166"/>
      <c r="C242" s="166"/>
      <c r="D242" s="166"/>
      <c r="E242" s="166"/>
      <c r="F242" s="166"/>
      <c r="G242" s="166"/>
    </row>
    <row r="243" ht="15.75" customHeight="1">
      <c r="A243" s="166"/>
      <c r="B243" s="166"/>
      <c r="C243" s="166"/>
      <c r="D243" s="166"/>
      <c r="E243" s="166"/>
      <c r="F243" s="166"/>
      <c r="G243" s="166"/>
    </row>
    <row r="244" ht="15.75" customHeight="1">
      <c r="A244" s="166"/>
      <c r="B244" s="166"/>
      <c r="C244" s="166"/>
      <c r="D244" s="166"/>
      <c r="E244" s="166"/>
      <c r="F244" s="166"/>
      <c r="G244" s="166"/>
    </row>
    <row r="245" ht="15.75" customHeight="1">
      <c r="A245" s="166"/>
      <c r="B245" s="166"/>
      <c r="C245" s="166"/>
      <c r="D245" s="166"/>
      <c r="E245" s="166"/>
      <c r="F245" s="166"/>
      <c r="G245" s="166"/>
    </row>
    <row r="246" ht="15.75" customHeight="1">
      <c r="A246" s="166"/>
      <c r="B246" s="166"/>
      <c r="C246" s="166"/>
      <c r="D246" s="166"/>
      <c r="E246" s="166"/>
      <c r="F246" s="166"/>
      <c r="G246" s="166"/>
    </row>
    <row r="247" ht="15.75" customHeight="1">
      <c r="A247" s="166"/>
      <c r="B247" s="166"/>
      <c r="C247" s="166"/>
      <c r="D247" s="166"/>
      <c r="E247" s="166"/>
      <c r="F247" s="166"/>
      <c r="G247" s="166"/>
    </row>
    <row r="248" ht="15.75" customHeight="1">
      <c r="A248" s="166"/>
      <c r="B248" s="166"/>
      <c r="C248" s="166"/>
      <c r="D248" s="166"/>
      <c r="E248" s="166"/>
      <c r="F248" s="166"/>
      <c r="G248" s="166"/>
    </row>
    <row r="249" ht="15.75" customHeight="1">
      <c r="A249" s="166"/>
      <c r="B249" s="166"/>
      <c r="C249" s="166"/>
      <c r="D249" s="166"/>
      <c r="E249" s="166"/>
      <c r="F249" s="166"/>
      <c r="G249" s="166"/>
    </row>
    <row r="250" ht="15.75" customHeight="1">
      <c r="A250" s="166"/>
      <c r="B250" s="166"/>
      <c r="C250" s="166"/>
      <c r="D250" s="166"/>
      <c r="E250" s="166"/>
      <c r="F250" s="166"/>
      <c r="G250" s="166"/>
    </row>
    <row r="251" ht="15.75" customHeight="1">
      <c r="A251" s="166"/>
      <c r="B251" s="166"/>
      <c r="C251" s="166"/>
      <c r="D251" s="166"/>
      <c r="E251" s="166"/>
      <c r="F251" s="166"/>
      <c r="G251" s="166"/>
    </row>
    <row r="252" ht="15.75" customHeight="1">
      <c r="A252" s="166"/>
      <c r="B252" s="166"/>
      <c r="C252" s="166"/>
      <c r="D252" s="166"/>
      <c r="E252" s="166"/>
      <c r="F252" s="166"/>
      <c r="G252" s="166"/>
    </row>
    <row r="253" ht="15.75" customHeight="1">
      <c r="A253" s="166"/>
      <c r="B253" s="166"/>
      <c r="C253" s="166"/>
      <c r="D253" s="166"/>
      <c r="E253" s="166"/>
      <c r="F253" s="166"/>
      <c r="G253" s="166"/>
    </row>
    <row r="254" ht="15.75" customHeight="1">
      <c r="A254" s="166"/>
      <c r="B254" s="166"/>
      <c r="C254" s="166"/>
      <c r="D254" s="166"/>
      <c r="E254" s="166"/>
      <c r="F254" s="166"/>
      <c r="G254" s="166"/>
    </row>
    <row r="255" ht="15.75" customHeight="1">
      <c r="A255" s="166"/>
      <c r="B255" s="166"/>
      <c r="C255" s="166"/>
      <c r="D255" s="166"/>
      <c r="E255" s="166"/>
      <c r="F255" s="166"/>
      <c r="G255" s="166"/>
    </row>
    <row r="256" ht="15.75" customHeight="1">
      <c r="A256" s="166"/>
      <c r="B256" s="166"/>
      <c r="C256" s="166"/>
      <c r="D256" s="166"/>
      <c r="E256" s="166"/>
      <c r="F256" s="166"/>
      <c r="G256" s="166"/>
    </row>
    <row r="257" ht="15.75" customHeight="1">
      <c r="A257" s="166"/>
      <c r="B257" s="166"/>
      <c r="C257" s="166"/>
      <c r="D257" s="166"/>
      <c r="E257" s="166"/>
      <c r="F257" s="166"/>
      <c r="G257" s="166"/>
    </row>
    <row r="258" ht="15.75" customHeight="1">
      <c r="A258" s="166"/>
      <c r="B258" s="166"/>
      <c r="C258" s="166"/>
      <c r="D258" s="166"/>
      <c r="E258" s="166"/>
      <c r="F258" s="166"/>
      <c r="G258" s="166"/>
    </row>
    <row r="259" ht="15.75" customHeight="1">
      <c r="A259" s="166"/>
      <c r="B259" s="166"/>
      <c r="C259" s="166"/>
      <c r="D259" s="166"/>
      <c r="E259" s="166"/>
      <c r="F259" s="166"/>
      <c r="G259" s="166"/>
    </row>
    <row r="260" ht="15.75" customHeight="1">
      <c r="A260" s="166"/>
      <c r="B260" s="166"/>
      <c r="C260" s="166"/>
      <c r="D260" s="166"/>
      <c r="E260" s="166"/>
      <c r="F260" s="166"/>
      <c r="G260" s="166"/>
    </row>
    <row r="261" ht="15.75" customHeight="1">
      <c r="A261" s="166"/>
      <c r="B261" s="166"/>
      <c r="C261" s="166"/>
      <c r="D261" s="166"/>
      <c r="E261" s="166"/>
      <c r="F261" s="166"/>
      <c r="G261" s="166"/>
    </row>
    <row r="262" ht="15.75" customHeight="1">
      <c r="A262" s="166"/>
      <c r="B262" s="166"/>
      <c r="C262" s="166"/>
      <c r="D262" s="166"/>
      <c r="E262" s="166"/>
      <c r="F262" s="166"/>
      <c r="G262" s="166"/>
    </row>
    <row r="263" ht="15.75" customHeight="1">
      <c r="A263" s="166"/>
      <c r="B263" s="166"/>
      <c r="C263" s="166"/>
      <c r="D263" s="166"/>
      <c r="E263" s="166"/>
      <c r="F263" s="166"/>
      <c r="G263" s="166"/>
    </row>
    <row r="264" ht="15.75" customHeight="1">
      <c r="A264" s="166"/>
      <c r="B264" s="166"/>
      <c r="C264" s="166"/>
      <c r="D264" s="166"/>
      <c r="E264" s="166"/>
      <c r="F264" s="166"/>
      <c r="G264" s="166"/>
    </row>
    <row r="265" ht="15.75" customHeight="1">
      <c r="A265" s="166"/>
      <c r="B265" s="166"/>
      <c r="C265" s="166"/>
      <c r="D265" s="166"/>
      <c r="E265" s="166"/>
      <c r="F265" s="166"/>
      <c r="G265" s="166"/>
    </row>
    <row r="266" ht="15.75" customHeight="1">
      <c r="A266" s="166"/>
      <c r="B266" s="166"/>
      <c r="C266" s="166"/>
      <c r="D266" s="166"/>
      <c r="E266" s="166"/>
      <c r="F266" s="166"/>
      <c r="G266" s="166"/>
    </row>
    <row r="267" ht="15.75" customHeight="1">
      <c r="A267" s="166"/>
      <c r="B267" s="166"/>
      <c r="C267" s="166"/>
      <c r="D267" s="166"/>
      <c r="E267" s="166"/>
      <c r="F267" s="166"/>
      <c r="G267" s="166"/>
    </row>
    <row r="268" ht="15.75" customHeight="1">
      <c r="A268" s="166"/>
      <c r="B268" s="166"/>
      <c r="C268" s="166"/>
      <c r="D268" s="166"/>
      <c r="E268" s="166"/>
      <c r="F268" s="166"/>
      <c r="G268" s="166"/>
    </row>
    <row r="269" ht="15.75" customHeight="1">
      <c r="A269" s="166"/>
      <c r="B269" s="166"/>
      <c r="C269" s="166"/>
      <c r="D269" s="166"/>
      <c r="E269" s="166"/>
      <c r="F269" s="166"/>
      <c r="G269" s="166"/>
    </row>
    <row r="270" ht="15.75" customHeight="1">
      <c r="A270" s="166"/>
      <c r="B270" s="166"/>
      <c r="C270" s="166"/>
      <c r="D270" s="166"/>
      <c r="E270" s="166"/>
      <c r="F270" s="166"/>
      <c r="G270" s="166"/>
    </row>
    <row r="271" ht="15.75" customHeight="1">
      <c r="A271" s="166"/>
      <c r="B271" s="166"/>
      <c r="C271" s="166"/>
      <c r="D271" s="166"/>
      <c r="E271" s="166"/>
      <c r="F271" s="166"/>
      <c r="G271" s="166"/>
    </row>
    <row r="272" ht="15.75" customHeight="1">
      <c r="A272" s="166"/>
      <c r="B272" s="166"/>
      <c r="C272" s="166"/>
      <c r="D272" s="166"/>
      <c r="E272" s="166"/>
      <c r="F272" s="166"/>
      <c r="G272" s="166"/>
    </row>
    <row r="273" ht="15.75" customHeight="1">
      <c r="A273" s="166"/>
      <c r="B273" s="166"/>
      <c r="C273" s="166"/>
      <c r="D273" s="166"/>
      <c r="E273" s="166"/>
      <c r="F273" s="166"/>
      <c r="G273" s="166"/>
    </row>
    <row r="274" ht="15.75" customHeight="1">
      <c r="A274" s="166"/>
      <c r="B274" s="166"/>
      <c r="C274" s="166"/>
      <c r="D274" s="166"/>
      <c r="E274" s="166"/>
      <c r="F274" s="166"/>
      <c r="G274" s="166"/>
    </row>
    <row r="275" ht="15.75" customHeight="1">
      <c r="A275" s="166"/>
      <c r="B275" s="166"/>
      <c r="C275" s="166"/>
      <c r="D275" s="166"/>
      <c r="E275" s="166"/>
      <c r="F275" s="166"/>
      <c r="G275" s="166"/>
    </row>
    <row r="276" ht="15.75" customHeight="1">
      <c r="A276" s="166"/>
      <c r="B276" s="166"/>
      <c r="C276" s="166"/>
      <c r="D276" s="166"/>
      <c r="E276" s="166"/>
      <c r="F276" s="166"/>
      <c r="G276" s="166"/>
    </row>
    <row r="277" ht="15.75" customHeight="1">
      <c r="A277" s="166"/>
      <c r="B277" s="166"/>
      <c r="C277" s="166"/>
      <c r="D277" s="166"/>
      <c r="E277" s="166"/>
      <c r="F277" s="166"/>
      <c r="G277" s="166"/>
    </row>
    <row r="278" ht="15.75" customHeight="1">
      <c r="A278" s="166"/>
      <c r="B278" s="166"/>
      <c r="C278" s="166"/>
      <c r="D278" s="166"/>
      <c r="E278" s="166"/>
      <c r="F278" s="166"/>
      <c r="G278" s="166"/>
    </row>
    <row r="279" ht="15.75" customHeight="1">
      <c r="A279" s="166"/>
      <c r="B279" s="166"/>
      <c r="C279" s="166"/>
      <c r="D279" s="166"/>
      <c r="E279" s="166"/>
      <c r="F279" s="166"/>
      <c r="G279" s="166"/>
    </row>
    <row r="280" ht="15.75" customHeight="1">
      <c r="A280" s="166"/>
      <c r="B280" s="166"/>
      <c r="C280" s="166"/>
      <c r="D280" s="166"/>
      <c r="E280" s="166"/>
      <c r="F280" s="166"/>
      <c r="G280" s="166"/>
    </row>
    <row r="281" ht="15.75" customHeight="1">
      <c r="A281" s="166"/>
      <c r="B281" s="166"/>
      <c r="C281" s="166"/>
      <c r="D281" s="166"/>
      <c r="E281" s="166"/>
      <c r="F281" s="166"/>
      <c r="G281" s="166"/>
    </row>
    <row r="282" ht="15.75" customHeight="1">
      <c r="A282" s="166"/>
      <c r="B282" s="166"/>
      <c r="C282" s="166"/>
      <c r="D282" s="166"/>
      <c r="E282" s="166"/>
      <c r="F282" s="166"/>
      <c r="G282" s="166"/>
    </row>
    <row r="283" ht="15.75" customHeight="1">
      <c r="A283" s="166"/>
      <c r="B283" s="166"/>
      <c r="C283" s="166"/>
      <c r="D283" s="166"/>
      <c r="E283" s="166"/>
      <c r="F283" s="166"/>
      <c r="G283" s="166"/>
    </row>
    <row r="284" ht="15.75" customHeight="1">
      <c r="A284" s="166"/>
      <c r="B284" s="166"/>
      <c r="C284" s="166"/>
      <c r="D284" s="166"/>
      <c r="E284" s="166"/>
      <c r="F284" s="166"/>
      <c r="G284" s="166"/>
    </row>
    <row r="285" ht="15.75" customHeight="1">
      <c r="A285" s="166"/>
      <c r="B285" s="166"/>
      <c r="C285" s="166"/>
      <c r="D285" s="166"/>
      <c r="E285" s="166"/>
      <c r="F285" s="166"/>
      <c r="G285" s="166"/>
    </row>
    <row r="286" ht="15.75" customHeight="1">
      <c r="A286" s="166"/>
      <c r="B286" s="166"/>
      <c r="C286" s="166"/>
      <c r="D286" s="166"/>
      <c r="E286" s="166"/>
      <c r="F286" s="166"/>
      <c r="G286" s="166"/>
    </row>
    <row r="287" ht="15.75" customHeight="1">
      <c r="A287" s="166"/>
      <c r="B287" s="166"/>
      <c r="C287" s="166"/>
      <c r="D287" s="166"/>
      <c r="E287" s="166"/>
      <c r="F287" s="166"/>
      <c r="G287" s="166"/>
    </row>
    <row r="288" ht="15.75" customHeight="1">
      <c r="A288" s="166"/>
      <c r="B288" s="166"/>
      <c r="C288" s="166"/>
      <c r="D288" s="166"/>
      <c r="E288" s="166"/>
      <c r="F288" s="166"/>
      <c r="G288" s="166"/>
    </row>
    <row r="289" ht="15.75" customHeight="1">
      <c r="A289" s="166"/>
      <c r="B289" s="166"/>
      <c r="C289" s="166"/>
      <c r="D289" s="166"/>
      <c r="E289" s="166"/>
      <c r="F289" s="166"/>
      <c r="G289" s="166"/>
    </row>
    <row r="290" ht="15.75" customHeight="1">
      <c r="A290" s="166"/>
      <c r="B290" s="166"/>
      <c r="C290" s="166"/>
      <c r="D290" s="166"/>
      <c r="E290" s="166"/>
      <c r="F290" s="166"/>
      <c r="G290" s="166"/>
    </row>
    <row r="291" ht="15.75" customHeight="1">
      <c r="A291" s="166"/>
      <c r="B291" s="166"/>
      <c r="C291" s="166"/>
      <c r="D291" s="166"/>
      <c r="E291" s="166"/>
      <c r="F291" s="166"/>
      <c r="G291" s="166"/>
    </row>
    <row r="292" ht="15.75" customHeight="1">
      <c r="A292" s="166"/>
      <c r="B292" s="166"/>
      <c r="C292" s="166"/>
      <c r="D292" s="166"/>
      <c r="E292" s="166"/>
      <c r="F292" s="166"/>
      <c r="G292" s="166"/>
    </row>
    <row r="293" ht="15.75" customHeight="1">
      <c r="A293" s="166"/>
      <c r="B293" s="166"/>
      <c r="C293" s="166"/>
      <c r="D293" s="166"/>
      <c r="E293" s="166"/>
      <c r="F293" s="166"/>
      <c r="G293" s="166"/>
    </row>
    <row r="294" ht="15.75" customHeight="1">
      <c r="A294" s="166"/>
      <c r="B294" s="166"/>
      <c r="C294" s="166"/>
      <c r="D294" s="166"/>
      <c r="E294" s="166"/>
      <c r="F294" s="166"/>
      <c r="G294" s="166"/>
    </row>
    <row r="295" ht="15.75" customHeight="1">
      <c r="A295" s="166"/>
      <c r="B295" s="166"/>
      <c r="C295" s="166"/>
      <c r="D295" s="166"/>
      <c r="E295" s="166"/>
      <c r="F295" s="166"/>
      <c r="G295" s="166"/>
    </row>
    <row r="296" ht="15.75" customHeight="1">
      <c r="A296" s="166"/>
      <c r="B296" s="166"/>
      <c r="C296" s="166"/>
      <c r="D296" s="166"/>
      <c r="E296" s="166"/>
      <c r="F296" s="166"/>
      <c r="G296" s="166"/>
    </row>
    <row r="297" ht="15.75" customHeight="1">
      <c r="A297" s="166"/>
      <c r="B297" s="166"/>
      <c r="C297" s="166"/>
      <c r="D297" s="166"/>
      <c r="E297" s="166"/>
      <c r="F297" s="166"/>
      <c r="G297" s="166"/>
    </row>
    <row r="298" ht="15.75" customHeight="1">
      <c r="A298" s="166"/>
      <c r="B298" s="166"/>
      <c r="C298" s="166"/>
      <c r="D298" s="166"/>
      <c r="E298" s="166"/>
      <c r="F298" s="166"/>
      <c r="G298" s="166"/>
    </row>
    <row r="299" ht="15.75" customHeight="1">
      <c r="A299" s="166"/>
      <c r="B299" s="166"/>
      <c r="C299" s="166"/>
      <c r="D299" s="166"/>
      <c r="E299" s="166"/>
      <c r="F299" s="166"/>
      <c r="G299" s="166"/>
    </row>
    <row r="300" ht="15.75" customHeight="1">
      <c r="A300" s="166"/>
      <c r="B300" s="166"/>
      <c r="C300" s="166"/>
      <c r="D300" s="166"/>
      <c r="E300" s="166"/>
      <c r="F300" s="166"/>
      <c r="G300" s="166"/>
    </row>
    <row r="301" ht="15.75" customHeight="1">
      <c r="A301" s="166"/>
      <c r="B301" s="166"/>
      <c r="C301" s="166"/>
      <c r="D301" s="166"/>
      <c r="E301" s="166"/>
      <c r="F301" s="166"/>
      <c r="G301" s="166"/>
    </row>
    <row r="302" ht="15.75" customHeight="1">
      <c r="A302" s="166"/>
      <c r="B302" s="166"/>
      <c r="C302" s="166"/>
      <c r="D302" s="166"/>
      <c r="E302" s="166"/>
      <c r="F302" s="166"/>
      <c r="G302" s="166"/>
    </row>
    <row r="303" ht="15.75" customHeight="1">
      <c r="A303" s="166"/>
      <c r="B303" s="166"/>
      <c r="C303" s="166"/>
      <c r="D303" s="166"/>
      <c r="E303" s="166"/>
      <c r="F303" s="166"/>
      <c r="G303" s="166"/>
    </row>
    <row r="304" ht="15.75" customHeight="1">
      <c r="A304" s="166"/>
      <c r="B304" s="166"/>
      <c r="C304" s="166"/>
      <c r="D304" s="166"/>
      <c r="E304" s="166"/>
      <c r="F304" s="166"/>
      <c r="G304" s="166"/>
    </row>
    <row r="305" ht="15.75" customHeight="1">
      <c r="A305" s="166"/>
      <c r="B305" s="166"/>
      <c r="C305" s="166"/>
      <c r="D305" s="166"/>
      <c r="E305" s="166"/>
      <c r="F305" s="166"/>
      <c r="G305" s="166"/>
    </row>
    <row r="306" ht="15.75" customHeight="1">
      <c r="A306" s="166"/>
      <c r="B306" s="166"/>
      <c r="C306" s="166"/>
      <c r="D306" s="166"/>
      <c r="E306" s="166"/>
      <c r="F306" s="166"/>
      <c r="G306" s="166"/>
    </row>
    <row r="307" ht="15.75" customHeight="1">
      <c r="A307" s="166"/>
      <c r="B307" s="166"/>
      <c r="C307" s="166"/>
      <c r="D307" s="166"/>
      <c r="E307" s="166"/>
      <c r="F307" s="166"/>
      <c r="G307" s="166"/>
    </row>
    <row r="308" ht="15.75" customHeight="1">
      <c r="A308" s="166"/>
      <c r="B308" s="166"/>
      <c r="C308" s="166"/>
      <c r="D308" s="166"/>
      <c r="E308" s="166"/>
      <c r="F308" s="166"/>
      <c r="G308" s="166"/>
    </row>
    <row r="309" ht="15.75" customHeight="1">
      <c r="A309" s="166"/>
      <c r="B309" s="166"/>
      <c r="C309" s="166"/>
      <c r="D309" s="166"/>
      <c r="E309" s="166"/>
      <c r="F309" s="166"/>
      <c r="G309" s="166"/>
    </row>
    <row r="310" ht="15.75" customHeight="1">
      <c r="A310" s="166"/>
      <c r="B310" s="166"/>
      <c r="C310" s="166"/>
      <c r="D310" s="166"/>
      <c r="E310" s="166"/>
      <c r="F310" s="166"/>
      <c r="G310" s="166"/>
    </row>
    <row r="311" ht="15.75" customHeight="1">
      <c r="A311" s="166"/>
      <c r="B311" s="166"/>
      <c r="C311" s="166"/>
      <c r="D311" s="166"/>
      <c r="E311" s="166"/>
      <c r="F311" s="166"/>
      <c r="G311" s="166"/>
    </row>
    <row r="312" ht="15.75" customHeight="1">
      <c r="A312" s="166"/>
      <c r="B312" s="166"/>
      <c r="C312" s="166"/>
      <c r="D312" s="166"/>
      <c r="E312" s="166"/>
      <c r="F312" s="166"/>
      <c r="G312" s="166"/>
    </row>
    <row r="313" ht="15.75" customHeight="1">
      <c r="A313" s="166"/>
      <c r="B313" s="166"/>
      <c r="C313" s="166"/>
      <c r="D313" s="166"/>
      <c r="E313" s="166"/>
      <c r="F313" s="166"/>
      <c r="G313" s="166"/>
    </row>
    <row r="314" ht="15.75" customHeight="1">
      <c r="A314" s="166"/>
      <c r="B314" s="166"/>
      <c r="C314" s="166"/>
      <c r="D314" s="166"/>
      <c r="E314" s="166"/>
      <c r="F314" s="166"/>
      <c r="G314" s="166"/>
    </row>
    <row r="315" ht="15.75" customHeight="1">
      <c r="A315" s="166"/>
      <c r="B315" s="166"/>
      <c r="C315" s="166"/>
      <c r="D315" s="166"/>
      <c r="E315" s="166"/>
      <c r="F315" s="166"/>
      <c r="G315" s="166"/>
    </row>
    <row r="316" ht="15.75" customHeight="1">
      <c r="A316" s="166"/>
      <c r="B316" s="166"/>
      <c r="C316" s="166"/>
      <c r="D316" s="166"/>
      <c r="E316" s="166"/>
      <c r="F316" s="166"/>
      <c r="G316" s="166"/>
    </row>
    <row r="317" ht="15.75" customHeight="1">
      <c r="A317" s="166"/>
      <c r="B317" s="166"/>
      <c r="C317" s="166"/>
      <c r="D317" s="166"/>
      <c r="E317" s="166"/>
      <c r="F317" s="166"/>
      <c r="G317" s="166"/>
    </row>
    <row r="318" ht="15.75" customHeight="1">
      <c r="A318" s="166"/>
      <c r="B318" s="166"/>
      <c r="C318" s="166"/>
      <c r="D318" s="166"/>
      <c r="E318" s="166"/>
      <c r="F318" s="166"/>
      <c r="G318" s="166"/>
    </row>
    <row r="319" ht="15.75" customHeight="1">
      <c r="A319" s="166"/>
      <c r="B319" s="166"/>
      <c r="C319" s="166"/>
      <c r="D319" s="166"/>
      <c r="E319" s="166"/>
      <c r="F319" s="166"/>
      <c r="G319" s="166"/>
    </row>
    <row r="320" ht="15.75" customHeight="1">
      <c r="A320" s="166"/>
      <c r="B320" s="166"/>
      <c r="C320" s="166"/>
      <c r="D320" s="166"/>
      <c r="E320" s="166"/>
      <c r="F320" s="166"/>
      <c r="G320" s="166"/>
    </row>
    <row r="321" ht="15.75" customHeight="1">
      <c r="A321" s="166"/>
      <c r="B321" s="166"/>
      <c r="C321" s="166"/>
      <c r="D321" s="166"/>
      <c r="E321" s="166"/>
      <c r="F321" s="166"/>
      <c r="G321" s="166"/>
    </row>
    <row r="322" ht="15.75" customHeight="1">
      <c r="A322" s="166"/>
      <c r="B322" s="166"/>
      <c r="C322" s="166"/>
      <c r="D322" s="166"/>
      <c r="E322" s="166"/>
      <c r="F322" s="166"/>
      <c r="G322" s="166"/>
    </row>
    <row r="323" ht="15.75" customHeight="1">
      <c r="A323" s="166"/>
      <c r="B323" s="166"/>
      <c r="C323" s="166"/>
      <c r="D323" s="166"/>
      <c r="E323" s="166"/>
      <c r="F323" s="166"/>
      <c r="G323" s="166"/>
    </row>
    <row r="324" ht="15.75" customHeight="1">
      <c r="A324" s="166"/>
      <c r="B324" s="166"/>
      <c r="C324" s="166"/>
      <c r="D324" s="166"/>
      <c r="E324" s="166"/>
      <c r="F324" s="166"/>
      <c r="G324" s="166"/>
    </row>
    <row r="325" ht="15.75" customHeight="1">
      <c r="A325" s="166"/>
      <c r="B325" s="166"/>
      <c r="C325" s="166"/>
      <c r="D325" s="166"/>
      <c r="E325" s="166"/>
      <c r="F325" s="166"/>
      <c r="G325" s="166"/>
    </row>
    <row r="326" ht="15.75" customHeight="1">
      <c r="A326" s="166"/>
      <c r="B326" s="166"/>
      <c r="C326" s="166"/>
      <c r="D326" s="166"/>
      <c r="E326" s="166"/>
      <c r="F326" s="166"/>
      <c r="G326" s="166"/>
    </row>
    <row r="327" ht="15.75" customHeight="1">
      <c r="A327" s="166"/>
      <c r="B327" s="166"/>
      <c r="C327" s="166"/>
      <c r="D327" s="166"/>
      <c r="E327" s="166"/>
      <c r="F327" s="166"/>
      <c r="G327" s="166"/>
    </row>
    <row r="328" ht="15.75" customHeight="1">
      <c r="A328" s="166"/>
      <c r="B328" s="166"/>
      <c r="C328" s="166"/>
      <c r="D328" s="166"/>
      <c r="E328" s="166"/>
      <c r="F328" s="166"/>
      <c r="G328" s="166"/>
    </row>
    <row r="329" ht="15.75" customHeight="1">
      <c r="A329" s="166"/>
      <c r="B329" s="166"/>
      <c r="C329" s="166"/>
      <c r="D329" s="166"/>
      <c r="E329" s="166"/>
      <c r="F329" s="166"/>
      <c r="G329" s="166"/>
    </row>
    <row r="330" ht="15.75" customHeight="1">
      <c r="A330" s="166"/>
      <c r="B330" s="166"/>
      <c r="C330" s="166"/>
      <c r="D330" s="166"/>
      <c r="E330" s="166"/>
      <c r="F330" s="166"/>
      <c r="G330" s="166"/>
    </row>
    <row r="331" ht="15.75" customHeight="1">
      <c r="A331" s="166"/>
      <c r="B331" s="166"/>
      <c r="C331" s="166"/>
      <c r="D331" s="166"/>
      <c r="E331" s="166"/>
      <c r="F331" s="166"/>
      <c r="G331" s="166"/>
    </row>
    <row r="332" ht="15.75" customHeight="1">
      <c r="A332" s="166"/>
      <c r="B332" s="166"/>
      <c r="C332" s="166"/>
      <c r="D332" s="166"/>
      <c r="E332" s="166"/>
      <c r="F332" s="166"/>
      <c r="G332" s="166"/>
    </row>
    <row r="333" ht="15.75" customHeight="1">
      <c r="A333" s="166"/>
      <c r="B333" s="166"/>
      <c r="C333" s="166"/>
      <c r="D333" s="166"/>
      <c r="E333" s="166"/>
      <c r="F333" s="166"/>
      <c r="G333" s="166"/>
    </row>
    <row r="334" ht="15.75" customHeight="1">
      <c r="A334" s="166"/>
      <c r="B334" s="166"/>
      <c r="C334" s="166"/>
      <c r="D334" s="166"/>
      <c r="E334" s="166"/>
      <c r="F334" s="166"/>
      <c r="G334" s="166"/>
    </row>
    <row r="335" ht="15.75" customHeight="1">
      <c r="A335" s="166"/>
      <c r="B335" s="166"/>
      <c r="C335" s="166"/>
      <c r="D335" s="166"/>
      <c r="E335" s="166"/>
      <c r="F335" s="166"/>
      <c r="G335" s="166"/>
    </row>
    <row r="336" ht="15.75" customHeight="1">
      <c r="A336" s="166"/>
      <c r="B336" s="166"/>
      <c r="C336" s="166"/>
      <c r="D336" s="166"/>
      <c r="E336" s="166"/>
      <c r="F336" s="166"/>
      <c r="G336" s="166"/>
    </row>
    <row r="337" ht="15.75" customHeight="1">
      <c r="A337" s="166"/>
      <c r="B337" s="166"/>
      <c r="C337" s="166"/>
      <c r="D337" s="166"/>
      <c r="E337" s="166"/>
      <c r="F337" s="166"/>
      <c r="G337" s="166"/>
    </row>
    <row r="338" ht="15.75" customHeight="1">
      <c r="A338" s="166"/>
      <c r="B338" s="166"/>
      <c r="C338" s="166"/>
      <c r="D338" s="166"/>
      <c r="E338" s="166"/>
      <c r="F338" s="166"/>
      <c r="G338" s="166"/>
    </row>
    <row r="339" ht="15.75" customHeight="1">
      <c r="A339" s="166"/>
      <c r="B339" s="166"/>
      <c r="C339" s="166"/>
      <c r="D339" s="166"/>
      <c r="E339" s="166"/>
      <c r="F339" s="166"/>
      <c r="G339" s="166"/>
    </row>
    <row r="340" ht="15.75" customHeight="1">
      <c r="A340" s="166"/>
      <c r="B340" s="166"/>
      <c r="C340" s="166"/>
      <c r="D340" s="166"/>
      <c r="E340" s="166"/>
      <c r="F340" s="166"/>
      <c r="G340" s="166"/>
    </row>
    <row r="341" ht="15.75" customHeight="1">
      <c r="A341" s="166"/>
      <c r="B341" s="166"/>
      <c r="C341" s="166"/>
      <c r="D341" s="166"/>
      <c r="E341" s="166"/>
      <c r="F341" s="166"/>
      <c r="G341" s="166"/>
    </row>
    <row r="342" ht="15.75" customHeight="1">
      <c r="A342" s="166"/>
      <c r="B342" s="166"/>
      <c r="C342" s="166"/>
      <c r="D342" s="166"/>
      <c r="E342" s="166"/>
      <c r="F342" s="166"/>
      <c r="G342" s="166"/>
    </row>
    <row r="343" ht="15.75" customHeight="1">
      <c r="A343" s="166"/>
      <c r="B343" s="166"/>
      <c r="C343" s="166"/>
      <c r="D343" s="166"/>
      <c r="E343" s="166"/>
      <c r="F343" s="166"/>
      <c r="G343" s="166"/>
    </row>
    <row r="344" ht="15.75" customHeight="1">
      <c r="A344" s="166"/>
      <c r="B344" s="166"/>
      <c r="C344" s="166"/>
      <c r="D344" s="166"/>
      <c r="E344" s="166"/>
      <c r="F344" s="166"/>
      <c r="G344" s="166"/>
    </row>
    <row r="345" ht="15.75" customHeight="1">
      <c r="A345" s="166"/>
      <c r="B345" s="166"/>
      <c r="C345" s="166"/>
      <c r="D345" s="166"/>
      <c r="E345" s="166"/>
      <c r="F345" s="166"/>
      <c r="G345" s="166"/>
    </row>
    <row r="346" ht="15.75" customHeight="1">
      <c r="A346" s="166"/>
      <c r="B346" s="166"/>
      <c r="C346" s="166"/>
      <c r="D346" s="166"/>
      <c r="E346" s="166"/>
      <c r="F346" s="166"/>
      <c r="G346" s="166"/>
    </row>
    <row r="347" ht="15.75" customHeight="1">
      <c r="A347" s="166"/>
      <c r="B347" s="166"/>
      <c r="C347" s="166"/>
      <c r="D347" s="166"/>
      <c r="E347" s="166"/>
      <c r="F347" s="166"/>
      <c r="G347" s="166"/>
    </row>
    <row r="348" ht="15.75" customHeight="1">
      <c r="A348" s="166"/>
      <c r="B348" s="166"/>
      <c r="C348" s="166"/>
      <c r="D348" s="166"/>
      <c r="E348" s="166"/>
      <c r="F348" s="166"/>
      <c r="G348" s="166"/>
    </row>
    <row r="349" ht="15.75" customHeight="1">
      <c r="A349" s="166"/>
      <c r="B349" s="166"/>
      <c r="C349" s="166"/>
      <c r="D349" s="166"/>
      <c r="E349" s="166"/>
      <c r="F349" s="166"/>
      <c r="G349" s="166"/>
    </row>
    <row r="350" ht="15.75" customHeight="1">
      <c r="A350" s="166"/>
      <c r="B350" s="166"/>
      <c r="C350" s="166"/>
      <c r="D350" s="166"/>
      <c r="E350" s="166"/>
      <c r="F350" s="166"/>
      <c r="G350" s="166"/>
    </row>
    <row r="351" ht="15.75" customHeight="1">
      <c r="A351" s="166"/>
      <c r="B351" s="166"/>
      <c r="C351" s="166"/>
      <c r="D351" s="166"/>
      <c r="E351" s="166"/>
      <c r="F351" s="166"/>
      <c r="G351" s="166"/>
    </row>
    <row r="352" ht="15.75" customHeight="1">
      <c r="A352" s="166"/>
      <c r="B352" s="166"/>
      <c r="C352" s="166"/>
      <c r="D352" s="166"/>
      <c r="E352" s="166"/>
      <c r="F352" s="166"/>
      <c r="G352" s="166"/>
    </row>
    <row r="353" ht="15.75" customHeight="1">
      <c r="A353" s="166"/>
      <c r="B353" s="166"/>
      <c r="C353" s="166"/>
      <c r="D353" s="166"/>
      <c r="E353" s="166"/>
      <c r="F353" s="166"/>
      <c r="G353" s="166"/>
    </row>
    <row r="354" ht="15.75" customHeight="1">
      <c r="A354" s="166"/>
      <c r="B354" s="166"/>
      <c r="C354" s="166"/>
      <c r="D354" s="166"/>
      <c r="E354" s="166"/>
      <c r="F354" s="166"/>
      <c r="G354" s="166"/>
    </row>
    <row r="355" ht="15.75" customHeight="1">
      <c r="A355" s="166"/>
      <c r="B355" s="166"/>
      <c r="C355" s="166"/>
      <c r="D355" s="166"/>
      <c r="E355" s="166"/>
      <c r="F355" s="166"/>
      <c r="G355" s="166"/>
    </row>
    <row r="356" ht="15.75" customHeight="1">
      <c r="A356" s="166"/>
      <c r="B356" s="166"/>
      <c r="C356" s="166"/>
      <c r="D356" s="166"/>
      <c r="E356" s="166"/>
      <c r="F356" s="166"/>
      <c r="G356" s="166"/>
    </row>
    <row r="357" ht="15.75" customHeight="1">
      <c r="A357" s="166"/>
      <c r="B357" s="166"/>
      <c r="C357" s="166"/>
      <c r="D357" s="166"/>
      <c r="E357" s="166"/>
      <c r="F357" s="166"/>
      <c r="G357" s="166"/>
    </row>
    <row r="358" ht="15.75" customHeight="1">
      <c r="A358" s="166"/>
      <c r="B358" s="166"/>
      <c r="C358" s="166"/>
      <c r="D358" s="166"/>
      <c r="E358" s="166"/>
      <c r="F358" s="166"/>
      <c r="G358" s="166"/>
    </row>
    <row r="359" ht="15.75" customHeight="1">
      <c r="A359" s="166"/>
      <c r="B359" s="166"/>
      <c r="C359" s="166"/>
      <c r="D359" s="166"/>
      <c r="E359" s="166"/>
      <c r="F359" s="166"/>
      <c r="G359" s="166"/>
    </row>
    <row r="360" ht="15.75" customHeight="1">
      <c r="A360" s="166"/>
      <c r="B360" s="166"/>
      <c r="C360" s="166"/>
      <c r="D360" s="166"/>
      <c r="E360" s="166"/>
      <c r="F360" s="166"/>
      <c r="G360" s="166"/>
    </row>
    <row r="361" ht="15.75" customHeight="1">
      <c r="A361" s="166"/>
      <c r="B361" s="166"/>
      <c r="C361" s="166"/>
      <c r="D361" s="166"/>
      <c r="E361" s="166"/>
      <c r="F361" s="166"/>
      <c r="G361" s="166"/>
    </row>
    <row r="362" ht="15.75" customHeight="1">
      <c r="A362" s="166"/>
      <c r="B362" s="166"/>
      <c r="C362" s="166"/>
      <c r="D362" s="166"/>
      <c r="E362" s="166"/>
      <c r="F362" s="166"/>
      <c r="G362" s="166"/>
    </row>
    <row r="363" ht="15.75" customHeight="1">
      <c r="A363" s="166"/>
      <c r="B363" s="166"/>
      <c r="C363" s="166"/>
      <c r="D363" s="166"/>
      <c r="E363" s="166"/>
      <c r="F363" s="166"/>
      <c r="G363" s="166"/>
    </row>
    <row r="364" ht="15.75" customHeight="1">
      <c r="A364" s="166"/>
      <c r="B364" s="166"/>
      <c r="C364" s="166"/>
      <c r="D364" s="166"/>
      <c r="E364" s="166"/>
      <c r="F364" s="166"/>
      <c r="G364" s="166"/>
    </row>
    <row r="365" ht="15.75" customHeight="1">
      <c r="A365" s="166"/>
      <c r="B365" s="166"/>
      <c r="C365" s="166"/>
      <c r="D365" s="166"/>
      <c r="E365" s="166"/>
      <c r="F365" s="166"/>
      <c r="G365" s="166"/>
    </row>
    <row r="366" ht="15.75" customHeight="1">
      <c r="A366" s="166"/>
      <c r="B366" s="166"/>
      <c r="C366" s="166"/>
      <c r="D366" s="166"/>
      <c r="E366" s="166"/>
      <c r="F366" s="166"/>
      <c r="G366" s="166"/>
    </row>
    <row r="367" ht="15.75" customHeight="1">
      <c r="A367" s="166"/>
      <c r="B367" s="166"/>
      <c r="C367" s="166"/>
      <c r="D367" s="166"/>
      <c r="E367" s="166"/>
      <c r="F367" s="166"/>
      <c r="G367" s="166"/>
    </row>
    <row r="368" ht="15.75" customHeight="1">
      <c r="A368" s="166"/>
      <c r="B368" s="166"/>
      <c r="C368" s="166"/>
      <c r="D368" s="166"/>
      <c r="E368" s="166"/>
      <c r="F368" s="166"/>
      <c r="G368" s="166"/>
    </row>
    <row r="369" ht="15.75" customHeight="1">
      <c r="A369" s="166"/>
      <c r="B369" s="166"/>
      <c r="C369" s="166"/>
      <c r="D369" s="166"/>
      <c r="E369" s="166"/>
      <c r="F369" s="166"/>
      <c r="G369" s="166"/>
    </row>
    <row r="370" ht="15.75" customHeight="1">
      <c r="A370" s="166"/>
      <c r="B370" s="166"/>
      <c r="C370" s="166"/>
      <c r="D370" s="166"/>
      <c r="E370" s="166"/>
      <c r="F370" s="166"/>
      <c r="G370" s="166"/>
    </row>
    <row r="371" ht="15.75" customHeight="1">
      <c r="A371" s="166"/>
      <c r="B371" s="166"/>
      <c r="C371" s="166"/>
      <c r="D371" s="166"/>
      <c r="E371" s="166"/>
      <c r="F371" s="166"/>
      <c r="G371" s="166"/>
    </row>
    <row r="372" ht="15.75" customHeight="1">
      <c r="A372" s="166"/>
      <c r="B372" s="166"/>
      <c r="C372" s="166"/>
      <c r="D372" s="166"/>
      <c r="E372" s="166"/>
      <c r="F372" s="166"/>
      <c r="G372" s="166"/>
    </row>
    <row r="373" ht="15.75" customHeight="1">
      <c r="A373" s="166"/>
      <c r="B373" s="166"/>
      <c r="C373" s="166"/>
      <c r="D373" s="166"/>
      <c r="E373" s="166"/>
      <c r="F373" s="166"/>
      <c r="G373" s="166"/>
    </row>
    <row r="374" ht="15.75" customHeight="1">
      <c r="A374" s="166"/>
      <c r="B374" s="166"/>
      <c r="C374" s="166"/>
      <c r="D374" s="166"/>
      <c r="E374" s="166"/>
      <c r="F374" s="166"/>
      <c r="G374" s="166"/>
    </row>
    <row r="375" ht="15.75" customHeight="1">
      <c r="A375" s="166"/>
      <c r="B375" s="166"/>
      <c r="C375" s="166"/>
      <c r="D375" s="166"/>
      <c r="E375" s="166"/>
      <c r="F375" s="166"/>
      <c r="G375" s="166"/>
    </row>
    <row r="376" ht="15.75" customHeight="1">
      <c r="A376" s="166"/>
      <c r="B376" s="166"/>
      <c r="C376" s="166"/>
      <c r="D376" s="166"/>
      <c r="E376" s="166"/>
      <c r="F376" s="166"/>
      <c r="G376" s="166"/>
    </row>
    <row r="377" ht="15.75" customHeight="1">
      <c r="A377" s="166"/>
      <c r="B377" s="166"/>
      <c r="C377" s="166"/>
      <c r="D377" s="166"/>
      <c r="E377" s="166"/>
      <c r="F377" s="166"/>
      <c r="G377" s="166"/>
    </row>
    <row r="378" ht="15.75" customHeight="1">
      <c r="A378" s="166"/>
      <c r="B378" s="166"/>
      <c r="C378" s="166"/>
      <c r="D378" s="166"/>
      <c r="E378" s="166"/>
      <c r="F378" s="166"/>
      <c r="G378" s="166"/>
    </row>
    <row r="379" ht="15.75" customHeight="1">
      <c r="A379" s="166"/>
      <c r="B379" s="166"/>
      <c r="C379" s="166"/>
      <c r="D379" s="166"/>
      <c r="E379" s="166"/>
      <c r="F379" s="166"/>
      <c r="G379" s="166"/>
    </row>
    <row r="380" ht="15.75" customHeight="1">
      <c r="A380" s="166"/>
      <c r="B380" s="166"/>
      <c r="C380" s="166"/>
      <c r="D380" s="166"/>
      <c r="E380" s="166"/>
      <c r="F380" s="166"/>
      <c r="G380" s="166"/>
    </row>
    <row r="381" ht="15.75" customHeight="1">
      <c r="A381" s="166"/>
      <c r="B381" s="166"/>
      <c r="C381" s="166"/>
      <c r="D381" s="166"/>
      <c r="E381" s="166"/>
      <c r="F381" s="166"/>
      <c r="G381" s="166"/>
    </row>
    <row r="382" ht="15.75" customHeight="1">
      <c r="A382" s="166"/>
      <c r="B382" s="166"/>
      <c r="C382" s="166"/>
      <c r="D382" s="166"/>
      <c r="E382" s="166"/>
      <c r="F382" s="166"/>
      <c r="G382" s="166"/>
    </row>
    <row r="383" ht="15.75" customHeight="1">
      <c r="A383" s="166"/>
      <c r="B383" s="166"/>
      <c r="C383" s="166"/>
      <c r="D383" s="166"/>
      <c r="E383" s="166"/>
      <c r="F383" s="166"/>
      <c r="G383" s="166"/>
    </row>
    <row r="384" ht="15.75" customHeight="1">
      <c r="A384" s="166"/>
      <c r="B384" s="166"/>
      <c r="C384" s="166"/>
      <c r="D384" s="166"/>
      <c r="E384" s="166"/>
      <c r="F384" s="166"/>
      <c r="G384" s="166"/>
    </row>
    <row r="385" ht="15.75" customHeight="1">
      <c r="A385" s="166"/>
      <c r="B385" s="166"/>
      <c r="C385" s="166"/>
      <c r="D385" s="166"/>
      <c r="E385" s="166"/>
      <c r="F385" s="166"/>
      <c r="G385" s="166"/>
    </row>
    <row r="386" ht="15.75" customHeight="1">
      <c r="A386" s="166"/>
      <c r="B386" s="166"/>
      <c r="C386" s="166"/>
      <c r="D386" s="166"/>
      <c r="E386" s="166"/>
      <c r="F386" s="166"/>
      <c r="G386" s="166"/>
    </row>
    <row r="387" ht="15.75" customHeight="1">
      <c r="A387" s="166"/>
      <c r="B387" s="166"/>
      <c r="C387" s="166"/>
      <c r="D387" s="166"/>
      <c r="E387" s="166"/>
      <c r="F387" s="166"/>
      <c r="G387" s="166"/>
    </row>
    <row r="388" ht="15.75" customHeight="1">
      <c r="A388" s="166"/>
      <c r="B388" s="166"/>
      <c r="C388" s="166"/>
      <c r="D388" s="166"/>
      <c r="E388" s="166"/>
      <c r="F388" s="166"/>
      <c r="G388" s="166"/>
    </row>
    <row r="389" ht="15.75" customHeight="1">
      <c r="A389" s="166"/>
      <c r="B389" s="166"/>
      <c r="C389" s="166"/>
      <c r="D389" s="166"/>
      <c r="E389" s="166"/>
      <c r="F389" s="166"/>
      <c r="G389" s="166"/>
    </row>
    <row r="390" ht="15.75" customHeight="1">
      <c r="A390" s="166"/>
      <c r="B390" s="166"/>
      <c r="C390" s="166"/>
      <c r="D390" s="166"/>
      <c r="E390" s="166"/>
      <c r="F390" s="166"/>
      <c r="G390" s="166"/>
    </row>
    <row r="391" ht="15.75" customHeight="1">
      <c r="A391" s="166"/>
      <c r="B391" s="166"/>
      <c r="C391" s="166"/>
      <c r="D391" s="166"/>
      <c r="E391" s="166"/>
      <c r="F391" s="166"/>
      <c r="G391" s="166"/>
    </row>
    <row r="392" ht="15.75" customHeight="1">
      <c r="A392" s="166"/>
      <c r="B392" s="166"/>
      <c r="C392" s="166"/>
      <c r="D392" s="166"/>
      <c r="E392" s="166"/>
      <c r="F392" s="166"/>
      <c r="G392" s="166"/>
    </row>
    <row r="393" ht="15.75" customHeight="1">
      <c r="A393" s="166"/>
      <c r="B393" s="166"/>
      <c r="C393" s="166"/>
      <c r="D393" s="166"/>
      <c r="E393" s="166"/>
      <c r="F393" s="166"/>
      <c r="G393" s="166"/>
    </row>
    <row r="394" ht="15.75" customHeight="1">
      <c r="A394" s="166"/>
      <c r="B394" s="166"/>
      <c r="C394" s="166"/>
      <c r="D394" s="166"/>
      <c r="E394" s="166"/>
      <c r="F394" s="166"/>
      <c r="G394" s="166"/>
    </row>
    <row r="395" ht="15.75" customHeight="1">
      <c r="A395" s="166"/>
      <c r="B395" s="166"/>
      <c r="C395" s="166"/>
      <c r="D395" s="166"/>
      <c r="E395" s="166"/>
      <c r="F395" s="166"/>
      <c r="G395" s="166"/>
    </row>
    <row r="396" ht="15.75" customHeight="1">
      <c r="A396" s="166"/>
      <c r="B396" s="166"/>
      <c r="C396" s="166"/>
      <c r="D396" s="166"/>
      <c r="E396" s="166"/>
      <c r="F396" s="166"/>
      <c r="G396" s="166"/>
    </row>
    <row r="397" ht="15.75" customHeight="1">
      <c r="A397" s="166"/>
      <c r="B397" s="166"/>
      <c r="C397" s="166"/>
      <c r="D397" s="166"/>
      <c r="E397" s="166"/>
      <c r="F397" s="166"/>
      <c r="G397" s="166"/>
    </row>
    <row r="398" ht="15.75" customHeight="1">
      <c r="A398" s="166"/>
      <c r="B398" s="166"/>
      <c r="C398" s="166"/>
      <c r="D398" s="166"/>
      <c r="E398" s="166"/>
      <c r="F398" s="166"/>
      <c r="G398" s="166"/>
    </row>
    <row r="399" ht="15.75" customHeight="1">
      <c r="A399" s="166"/>
      <c r="B399" s="166"/>
      <c r="C399" s="166"/>
      <c r="D399" s="166"/>
      <c r="E399" s="166"/>
      <c r="F399" s="166"/>
      <c r="G399" s="166"/>
    </row>
    <row r="400" ht="15.75" customHeight="1">
      <c r="A400" s="166"/>
      <c r="B400" s="166"/>
      <c r="C400" s="166"/>
      <c r="D400" s="166"/>
      <c r="E400" s="166"/>
      <c r="F400" s="166"/>
      <c r="G400" s="166"/>
    </row>
    <row r="401" ht="15.75" customHeight="1">
      <c r="A401" s="166"/>
      <c r="B401" s="166"/>
      <c r="C401" s="166"/>
      <c r="D401" s="166"/>
      <c r="E401" s="166"/>
      <c r="F401" s="166"/>
      <c r="G401" s="166"/>
    </row>
    <row r="402" ht="15.75" customHeight="1">
      <c r="A402" s="166"/>
      <c r="B402" s="166"/>
      <c r="C402" s="166"/>
      <c r="D402" s="166"/>
      <c r="E402" s="166"/>
      <c r="F402" s="166"/>
      <c r="G402" s="166"/>
    </row>
    <row r="403" ht="15.75" customHeight="1">
      <c r="A403" s="166"/>
      <c r="B403" s="166"/>
      <c r="C403" s="166"/>
      <c r="D403" s="166"/>
      <c r="E403" s="166"/>
      <c r="F403" s="166"/>
      <c r="G403" s="166"/>
    </row>
    <row r="404" ht="15.75" customHeight="1">
      <c r="A404" s="166"/>
      <c r="B404" s="166"/>
      <c r="C404" s="166"/>
      <c r="D404" s="166"/>
      <c r="E404" s="166"/>
      <c r="F404" s="166"/>
      <c r="G404" s="166"/>
    </row>
    <row r="405" ht="15.75" customHeight="1">
      <c r="A405" s="166"/>
      <c r="B405" s="166"/>
      <c r="C405" s="166"/>
      <c r="D405" s="166"/>
      <c r="E405" s="166"/>
      <c r="F405" s="166"/>
      <c r="G405" s="166"/>
    </row>
    <row r="406" ht="15.75" customHeight="1">
      <c r="A406" s="166"/>
      <c r="B406" s="166"/>
      <c r="C406" s="166"/>
      <c r="D406" s="166"/>
      <c r="E406" s="166"/>
      <c r="F406" s="166"/>
      <c r="G406" s="166"/>
    </row>
    <row r="407" ht="15.75" customHeight="1">
      <c r="A407" s="166"/>
      <c r="B407" s="166"/>
      <c r="C407" s="166"/>
      <c r="D407" s="166"/>
      <c r="E407" s="166"/>
      <c r="F407" s="166"/>
      <c r="G407" s="166"/>
    </row>
    <row r="408" ht="15.75" customHeight="1">
      <c r="A408" s="166"/>
      <c r="B408" s="166"/>
      <c r="C408" s="166"/>
      <c r="D408" s="166"/>
      <c r="E408" s="166"/>
      <c r="F408" s="166"/>
      <c r="G408" s="166"/>
    </row>
    <row r="409" ht="15.75" customHeight="1">
      <c r="A409" s="166"/>
      <c r="B409" s="166"/>
      <c r="C409" s="166"/>
      <c r="D409" s="166"/>
      <c r="E409" s="166"/>
      <c r="F409" s="166"/>
      <c r="G409" s="166"/>
    </row>
    <row r="410" ht="15.75" customHeight="1">
      <c r="A410" s="166"/>
      <c r="B410" s="166"/>
      <c r="C410" s="166"/>
      <c r="D410" s="166"/>
      <c r="E410" s="166"/>
      <c r="F410" s="166"/>
      <c r="G410" s="166"/>
    </row>
    <row r="411" ht="15.75" customHeight="1">
      <c r="A411" s="166"/>
      <c r="B411" s="166"/>
      <c r="C411" s="166"/>
      <c r="D411" s="166"/>
      <c r="E411" s="166"/>
      <c r="F411" s="166"/>
      <c r="G411" s="166"/>
    </row>
    <row r="412" ht="15.75" customHeight="1">
      <c r="A412" s="166"/>
      <c r="B412" s="166"/>
      <c r="C412" s="166"/>
      <c r="D412" s="166"/>
      <c r="E412" s="166"/>
      <c r="F412" s="166"/>
      <c r="G412" s="166"/>
    </row>
    <row r="413" ht="15.75" customHeight="1">
      <c r="A413" s="166"/>
      <c r="B413" s="166"/>
      <c r="C413" s="166"/>
      <c r="D413" s="166"/>
      <c r="E413" s="166"/>
      <c r="F413" s="166"/>
      <c r="G413" s="166"/>
    </row>
    <row r="414" ht="15.75" customHeight="1">
      <c r="A414" s="166"/>
      <c r="B414" s="166"/>
      <c r="C414" s="166"/>
      <c r="D414" s="166"/>
      <c r="E414" s="166"/>
      <c r="F414" s="166"/>
      <c r="G414" s="166"/>
    </row>
    <row r="415" ht="15.75" customHeight="1">
      <c r="A415" s="166"/>
      <c r="B415" s="166"/>
      <c r="C415" s="166"/>
      <c r="D415" s="166"/>
      <c r="E415" s="166"/>
      <c r="F415" s="166"/>
      <c r="G415" s="166"/>
    </row>
    <row r="416" ht="15.75" customHeight="1">
      <c r="A416" s="166"/>
      <c r="B416" s="166"/>
      <c r="C416" s="166"/>
      <c r="D416" s="166"/>
      <c r="E416" s="166"/>
      <c r="F416" s="166"/>
      <c r="G416" s="166"/>
    </row>
    <row r="417" ht="15.75" customHeight="1">
      <c r="A417" s="166"/>
      <c r="B417" s="166"/>
      <c r="C417" s="166"/>
      <c r="D417" s="166"/>
      <c r="E417" s="166"/>
      <c r="F417" s="166"/>
      <c r="G417" s="166"/>
    </row>
    <row r="418" ht="15.75" customHeight="1">
      <c r="A418" s="166"/>
      <c r="B418" s="166"/>
      <c r="C418" s="166"/>
      <c r="D418" s="166"/>
      <c r="E418" s="166"/>
      <c r="F418" s="166"/>
      <c r="G418" s="166"/>
    </row>
    <row r="419" ht="15.75" customHeight="1">
      <c r="A419" s="166"/>
      <c r="B419" s="166"/>
      <c r="C419" s="166"/>
      <c r="D419" s="166"/>
      <c r="E419" s="166"/>
      <c r="F419" s="166"/>
      <c r="G419" s="166"/>
    </row>
    <row r="420" ht="15.75" customHeight="1">
      <c r="A420" s="166"/>
      <c r="B420" s="166"/>
      <c r="C420" s="166"/>
      <c r="D420" s="166"/>
      <c r="E420" s="166"/>
      <c r="F420" s="166"/>
      <c r="G420" s="166"/>
    </row>
    <row r="421" ht="15.75" customHeight="1">
      <c r="A421" s="166"/>
      <c r="B421" s="166"/>
      <c r="C421" s="166"/>
      <c r="D421" s="166"/>
      <c r="E421" s="166"/>
      <c r="F421" s="166"/>
      <c r="G421" s="166"/>
    </row>
    <row r="422" ht="15.75" customHeight="1">
      <c r="A422" s="166"/>
      <c r="B422" s="166"/>
      <c r="C422" s="166"/>
      <c r="D422" s="166"/>
      <c r="E422" s="166"/>
      <c r="F422" s="166"/>
      <c r="G422" s="166"/>
    </row>
    <row r="423" ht="15.75" customHeight="1">
      <c r="A423" s="166"/>
      <c r="B423" s="166"/>
      <c r="C423" s="166"/>
      <c r="D423" s="166"/>
      <c r="E423" s="166"/>
      <c r="F423" s="166"/>
      <c r="G423" s="166"/>
    </row>
    <row r="424" ht="15.75" customHeight="1">
      <c r="A424" s="166"/>
      <c r="B424" s="166"/>
      <c r="C424" s="166"/>
      <c r="D424" s="166"/>
      <c r="E424" s="166"/>
      <c r="F424" s="166"/>
      <c r="G424" s="166"/>
    </row>
    <row r="425" ht="15.75" customHeight="1">
      <c r="A425" s="166"/>
      <c r="B425" s="166"/>
      <c r="C425" s="166"/>
      <c r="D425" s="166"/>
      <c r="E425" s="166"/>
      <c r="F425" s="166"/>
      <c r="G425" s="166"/>
    </row>
    <row r="426" ht="15.75" customHeight="1">
      <c r="A426" s="166"/>
      <c r="B426" s="166"/>
      <c r="C426" s="166"/>
      <c r="D426" s="166"/>
      <c r="E426" s="166"/>
      <c r="F426" s="166"/>
      <c r="G426" s="166"/>
    </row>
    <row r="427" ht="15.75" customHeight="1">
      <c r="A427" s="166"/>
      <c r="B427" s="166"/>
      <c r="C427" s="166"/>
      <c r="D427" s="166"/>
      <c r="E427" s="166"/>
      <c r="F427" s="166"/>
      <c r="G427" s="166"/>
    </row>
    <row r="428" ht="15.75" customHeight="1">
      <c r="A428" s="166"/>
      <c r="B428" s="166"/>
      <c r="C428" s="166"/>
      <c r="D428" s="166"/>
      <c r="E428" s="166"/>
      <c r="F428" s="166"/>
      <c r="G428" s="166"/>
    </row>
    <row r="429" ht="15.75" customHeight="1">
      <c r="A429" s="166"/>
      <c r="B429" s="166"/>
      <c r="C429" s="166"/>
      <c r="D429" s="166"/>
      <c r="E429" s="166"/>
      <c r="F429" s="166"/>
      <c r="G429" s="166"/>
    </row>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sheetData>
  <mergeCells count="107">
    <mergeCell ref="B82:G82"/>
    <mergeCell ref="B81:G81"/>
    <mergeCell ref="B84:G84"/>
    <mergeCell ref="B85:G85"/>
    <mergeCell ref="B86:G86"/>
    <mergeCell ref="B87:G87"/>
    <mergeCell ref="B90:G90"/>
    <mergeCell ref="B91:G91"/>
    <mergeCell ref="B92:G92"/>
    <mergeCell ref="B93:G93"/>
    <mergeCell ref="B95:G95"/>
    <mergeCell ref="B88:G88"/>
    <mergeCell ref="B94:G94"/>
    <mergeCell ref="B89:G89"/>
    <mergeCell ref="A36:G36"/>
    <mergeCell ref="B41:G41"/>
    <mergeCell ref="B42:G42"/>
    <mergeCell ref="B35:G35"/>
    <mergeCell ref="B34:G34"/>
    <mergeCell ref="B33:G33"/>
    <mergeCell ref="B37:G37"/>
    <mergeCell ref="B38:G38"/>
    <mergeCell ref="B39:G39"/>
    <mergeCell ref="B40:G40"/>
    <mergeCell ref="B50:G50"/>
    <mergeCell ref="B51:G51"/>
    <mergeCell ref="B43:G43"/>
    <mergeCell ref="B44:G44"/>
    <mergeCell ref="B45:G45"/>
    <mergeCell ref="B46:G46"/>
    <mergeCell ref="B47:G47"/>
    <mergeCell ref="B48:G48"/>
    <mergeCell ref="B49:G49"/>
    <mergeCell ref="A83:G83"/>
    <mergeCell ref="B101:G101"/>
    <mergeCell ref="B102:G102"/>
    <mergeCell ref="B96:G96"/>
    <mergeCell ref="B97:G97"/>
    <mergeCell ref="B100:G100"/>
    <mergeCell ref="A104:B104"/>
    <mergeCell ref="A105:B105"/>
    <mergeCell ref="B214:D214"/>
    <mergeCell ref="B98:G98"/>
    <mergeCell ref="B99:G99"/>
    <mergeCell ref="A1:G1"/>
    <mergeCell ref="A2:G2"/>
    <mergeCell ref="B3:F3"/>
    <mergeCell ref="B4:F4"/>
    <mergeCell ref="A5:G5"/>
    <mergeCell ref="A6:G6"/>
    <mergeCell ref="A7:G7"/>
    <mergeCell ref="B216:D216"/>
    <mergeCell ref="E219:F219"/>
    <mergeCell ref="F225:G225"/>
    <mergeCell ref="E226:G226"/>
    <mergeCell ref="A9:G9"/>
    <mergeCell ref="A11:G11"/>
    <mergeCell ref="B14:G14"/>
    <mergeCell ref="A8:G8"/>
    <mergeCell ref="B16:G16"/>
    <mergeCell ref="A13:G13"/>
    <mergeCell ref="B15:G15"/>
    <mergeCell ref="B17:G17"/>
    <mergeCell ref="B18:G18"/>
    <mergeCell ref="B19:G19"/>
    <mergeCell ref="B20:G20"/>
    <mergeCell ref="B21:G21"/>
    <mergeCell ref="B22:G22"/>
    <mergeCell ref="B23:G23"/>
    <mergeCell ref="A74:G74"/>
    <mergeCell ref="B52:G52"/>
    <mergeCell ref="B53:G53"/>
    <mergeCell ref="B54:G54"/>
    <mergeCell ref="B55:G55"/>
    <mergeCell ref="B56:G56"/>
    <mergeCell ref="B24:G24"/>
    <mergeCell ref="B25:G25"/>
    <mergeCell ref="B26:G26"/>
    <mergeCell ref="B27:G27"/>
    <mergeCell ref="B28:G28"/>
    <mergeCell ref="B29:G29"/>
    <mergeCell ref="A32:G32"/>
    <mergeCell ref="B59:G59"/>
    <mergeCell ref="A58:G58"/>
    <mergeCell ref="B60:G60"/>
    <mergeCell ref="B61:G61"/>
    <mergeCell ref="B62:G62"/>
    <mergeCell ref="B63:G63"/>
    <mergeCell ref="B64:G64"/>
    <mergeCell ref="B65:G65"/>
    <mergeCell ref="B66:G66"/>
    <mergeCell ref="B67:G67"/>
    <mergeCell ref="B68:G68"/>
    <mergeCell ref="B69:G69"/>
    <mergeCell ref="B70:G70"/>
    <mergeCell ref="B71:G71"/>
    <mergeCell ref="B57:G57"/>
    <mergeCell ref="B30:G30"/>
    <mergeCell ref="B73:G73"/>
    <mergeCell ref="B72:G72"/>
    <mergeCell ref="B76:G76"/>
    <mergeCell ref="B77:G77"/>
    <mergeCell ref="B78:G78"/>
    <mergeCell ref="B75:G75"/>
    <mergeCell ref="B79:G79"/>
    <mergeCell ref="B80:G80"/>
    <mergeCell ref="B31:G31"/>
  </mergeCells>
  <printOptions horizontalCentered="1"/>
  <pageMargins bottom="0.75" footer="0.0" header="0.0" left="0.7" right="0.7" top="0.75"/>
  <pageSetup fitToHeight="0" paperSize="9" orientation="portrait" pageOrder="overThenDown"/>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